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MEL\QPRO\amit\amir\הוצאות שיבולת 2023\הוצאות פורמט חדש\"/>
    </mc:Choice>
  </mc:AlternateContent>
  <bookViews>
    <workbookView xWindow="120" yWindow="120" windowWidth="17040" windowHeight="10560"/>
  </bookViews>
  <sheets>
    <sheet name="נספח 1" sheetId="1" r:id="rId1"/>
    <sheet name="נספח 2" sheetId="2" r:id="rId2"/>
    <sheet name="נספח 3" sheetId="3" r:id="rId3"/>
    <sheet name="372" sheetId="4" r:id="rId4"/>
    <sheet name="13188" sheetId="5" r:id="rId5"/>
  </sheets>
  <calcPr calcId="162913"/>
</workbook>
</file>

<file path=xl/calcChain.xml><?xml version="1.0" encoding="utf-8"?>
<calcChain xmlns="http://schemas.openxmlformats.org/spreadsheetml/2006/main">
  <c r="I58" i="2" l="1"/>
  <c r="I25" i="1"/>
  <c r="B87" i="3" l="1"/>
  <c r="B70" i="3"/>
  <c r="B62" i="3"/>
  <c r="B19" i="3"/>
  <c r="I57" i="1" l="1"/>
  <c r="I55" i="1"/>
  <c r="I53" i="1"/>
  <c r="I51" i="1"/>
  <c r="I49" i="1"/>
  <c r="I48" i="1"/>
  <c r="I47" i="1"/>
  <c r="I46" i="1"/>
  <c r="I45" i="1"/>
  <c r="I37" i="1"/>
  <c r="I35" i="1"/>
  <c r="I33" i="1"/>
  <c r="I23" i="1"/>
  <c r="I21" i="1"/>
  <c r="I18" i="1"/>
  <c r="I15" i="1" s="1"/>
  <c r="I17" i="1"/>
  <c r="I13" i="1"/>
  <c r="I12" i="1"/>
  <c r="I11" i="1" s="1"/>
  <c r="B93" i="3"/>
  <c r="B79" i="3"/>
  <c r="B54" i="3"/>
  <c r="B48" i="3"/>
  <c r="I44" i="1" l="1"/>
  <c r="I59" i="1" s="1"/>
  <c r="I63" i="1" s="1"/>
  <c r="I20" i="1"/>
  <c r="I31" i="1"/>
  <c r="I39" i="1"/>
  <c r="I77" i="1" s="1"/>
  <c r="I63" i="4"/>
  <c r="I67" i="1" l="1"/>
  <c r="I71" i="1"/>
  <c r="I72" i="1" s="1"/>
  <c r="I44" i="4"/>
  <c r="I59" i="4" s="1"/>
  <c r="I20" i="4"/>
  <c r="I15" i="4"/>
  <c r="I11" i="4"/>
  <c r="I31" i="4" s="1"/>
  <c r="I67" i="5"/>
  <c r="I44" i="5"/>
  <c r="I59" i="5" s="1"/>
  <c r="I63" i="5" s="1"/>
  <c r="I20" i="5"/>
  <c r="I15" i="5"/>
  <c r="I11" i="5"/>
  <c r="I31" i="5" s="1"/>
  <c r="I71" i="5" s="1"/>
  <c r="I72" i="5" s="1"/>
  <c r="I71" i="4" l="1"/>
  <c r="I72" i="4" s="1"/>
  <c r="I39" i="4"/>
  <c r="I77" i="4" s="1"/>
  <c r="I67" i="4"/>
  <c r="I39" i="5"/>
  <c r="I77" i="5" s="1"/>
  <c r="B30" i="3"/>
  <c r="B42" i="3" s="1"/>
  <c r="B95" i="3" s="1"/>
  <c r="I56" i="2" l="1"/>
  <c r="I50" i="2"/>
  <c r="I42" i="2"/>
  <c r="I36" i="2"/>
  <c r="I30" i="2"/>
  <c r="I19" i="2"/>
</calcChain>
</file>

<file path=xl/sharedStrings.xml><?xml version="1.0" encoding="utf-8"?>
<sst xmlns="http://schemas.openxmlformats.org/spreadsheetml/2006/main" count="317" uniqueCount="147">
  <si>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</si>
  <si>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31/12/2023</t>
  </si>
  <si>
    <t>שם החברה המנהלת: שיבולת</t>
  </si>
  <si>
    <t>שם הקופה המדווחת: שיבולת גמל</t>
  </si>
  <si>
    <t>אלפי ₪</t>
  </si>
  <si>
    <t>א. סך עמלות קניה ומכירה  לצדדים קשורים</t>
  </si>
  <si>
    <t>ב. סך עמלות קניה ומכירה לצדדים שאינם קשורים</t>
  </si>
  <si>
    <t>א. סך עמלות קסטודיאן לצדדים  קשורים</t>
  </si>
  <si>
    <t>ב. סך עמלות קסטודיאן לצדדים  שאינם קשורים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</si>
  <si>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</si>
  <si>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</si>
  <si>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</si>
  <si>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</si>
  <si>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הופק בתוכנת פריים זהב, מהדורה 5.20.151, פריים מערכות, טלפון 03-7760600, www.primesys.co.il</t>
  </si>
  <si>
    <t>נספח 2 - פרוט עמלות והוצאות לשנה המסתיימת ביום: 31/12/2023</t>
  </si>
  <si>
    <t>ברוקראז- עמלות קנייה ומכירה בגין ביצוע עסקאות בניירות ערך סחירים</t>
  </si>
  <si>
    <t>צדדים קשורים</t>
  </si>
  <si>
    <t>(1) ברוקר א</t>
  </si>
  <si>
    <t>(2) ברוקר ב</t>
  </si>
  <si>
    <t>(3) אחרים</t>
  </si>
  <si>
    <t>צדדים שאינם קשורים</t>
  </si>
  <si>
    <t>(1) בנק מזרחי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</si>
  <si>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</si>
  <si>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</si>
  <si>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</si>
  <si>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</si>
  <si>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</si>
  <si>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</si>
  <si>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</si>
  <si>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</si>
  <si>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</si>
  <si>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</si>
  <si>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</si>
  <si>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</si>
  <si>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</si>
  <si>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</si>
  <si>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</si>
  <si>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</si>
  <si>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</si>
  <si>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31/12/2023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</si>
  <si>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</si>
  <si>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</si>
  <si>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</si>
  <si>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</si>
  <si>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520030693-00000000000372-0000-000</t>
  </si>
  <si>
    <t>שם הקופה המדווחת: שיבולת גמל מנייתי</t>
  </si>
  <si>
    <t>Apexus logistics RE Fund</t>
  </si>
  <si>
    <t>Arrow Credit Opportunities II</t>
  </si>
  <si>
    <t>ELECTRA AMERICA HOSPITALITY</t>
  </si>
  <si>
    <t>Electra Capital PM Fund</t>
  </si>
  <si>
    <t>EQT Infrastructure V</t>
  </si>
  <si>
    <t>ES Capital Solutions</t>
  </si>
  <si>
    <t>Fattal European Partnership II LP</t>
  </si>
  <si>
    <t>FORTISSIMO V</t>
  </si>
  <si>
    <t>FORTISSIMO VI</t>
  </si>
  <si>
    <t>FRUX II</t>
  </si>
  <si>
    <t>HGI MD PLATINUM</t>
  </si>
  <si>
    <t>Insight XII</t>
  </si>
  <si>
    <t>MADISON DEBT FUND VI</t>
  </si>
  <si>
    <t>Madison Realty Capital Debt V</t>
  </si>
  <si>
    <t>NETZ FUND II</t>
  </si>
  <si>
    <t>Pagaya Opportunity Offshore Feeder Fund I</t>
  </si>
  <si>
    <t>Pantheon PGIF IV Feeder</t>
  </si>
  <si>
    <t>Phoenix Value CIP VIII</t>
  </si>
  <si>
    <t>REDTREE</t>
  </si>
  <si>
    <t>SCHRODERS CAPITAL PRIVATE EQUITY SECONDARIES IV</t>
  </si>
  <si>
    <t>SHAKED II</t>
  </si>
  <si>
    <t xml:space="preserve">אמינים Tribridge </t>
  </si>
  <si>
    <t>אמינים אטלנטה</t>
  </si>
  <si>
    <t>אמינים בולטימור</t>
  </si>
  <si>
    <t>אקסלנס פידר נוי 4</t>
  </si>
  <si>
    <t>ריאליטי מימון</t>
  </si>
  <si>
    <t>JTLV III</t>
  </si>
  <si>
    <t>KLIRMARK 4</t>
  </si>
  <si>
    <t>520030693-00000000013188-0000-000</t>
  </si>
  <si>
    <t>הוצאות ישירות שאינן מסוג עמלת ניהול חיצוני</t>
  </si>
  <si>
    <t>1. סה"כ עמלות קניה ומכירה של ניירות ערך סחירים</t>
  </si>
  <si>
    <t>2. סך הכל דמי שמירה בשל ניירות ערך סחירים וכל עמלה שגובה מי שמבצע את משמרות</t>
  </si>
  <si>
    <t>ניירות ניירות הערך עמלות (קסטודיאן)</t>
  </si>
  <si>
    <t>3. סך הכל הוצאות הנובעות מהשקעות לא סחירות</t>
  </si>
  <si>
    <t xml:space="preserve">א. הוצאה הנובעת מהשקעה בניירות ערך לא סחירים או ממתן הלוואה למי </t>
  </si>
  <si>
    <t xml:space="preserve">   שאינו עמית או מבוטח </t>
  </si>
  <si>
    <t>ב. הוצאה הנובעת מהשקעה בזכויות מקרקעין</t>
  </si>
  <si>
    <t xml:space="preserve">4. מסים החלים על משקיע מוסדי , על נכסיו , על נכנסותיו ועל עסקאות שנעשו בנכסיו </t>
  </si>
  <si>
    <t xml:space="preserve">5. סך הוצאות בעד ניהול תביעות </t>
  </si>
  <si>
    <t>6. סך ההוצאות בעד מתן משכנתאות</t>
  </si>
  <si>
    <t>7. סך הוצאות ישירות שאינן מסוג עמלות ניהול חיצוני (סכום סעיפים 1 עד 6)</t>
  </si>
  <si>
    <t>8. שווי ממוצע של נכסי הקופה או המסלול (ממוצע פשוט של סעיפים 8א ו-8ב)</t>
  </si>
  <si>
    <t xml:space="preserve">א. השווי המשוערך של נכסי הקופה או המסלול נכון ליום 31 בדצמבר של שנת הכספים </t>
  </si>
  <si>
    <t>שהסתיימה 2023</t>
  </si>
  <si>
    <t xml:space="preserve">ב. השווי המשוערך של נכסי הקופה או המסלול נכול ליום 31 בדצמבר של שנת </t>
  </si>
  <si>
    <t>הכספים שהסתיימה 2022 או לתקופה אחרת לפי העניין</t>
  </si>
  <si>
    <t>9. שיעור שנתי של הוצאות ישירות שאינן מסוג עמלת ניהול חיצוני (חלוקה של סעיף</t>
  </si>
  <si>
    <t>7 בסעיף 8)</t>
  </si>
  <si>
    <t xml:space="preserve">הוצאות ישירות מסוג עמלת ניהול חיצוני </t>
  </si>
  <si>
    <t>10. סך דמי ניהול משתנים - החלק מתשלום עמלת ניהול חיצוני שנגזר מתשואת הנכסים</t>
  </si>
  <si>
    <t>11. סה"כ הוצאות ישירות מסוג"עמלת ניהול חיצוני " (סכום סעיפים 11.א עד 11.ט)</t>
  </si>
  <si>
    <t xml:space="preserve">ה. סך תשלומים בגין השקעה בקרנות סל כאשר 75 אחוזים לפחות מנכסי הקרן </t>
  </si>
  <si>
    <t>הם נכסים שהונפקו במדינת ישראל לפי מדדים שעליהם הורה הממונה ובתנאים שהורה</t>
  </si>
  <si>
    <t xml:space="preserve">ו. סך תשלומים בגין השקעה בקרנות סל כאשר 75 אחוזים לפחות מנכסי הקרן </t>
  </si>
  <si>
    <t>הם נכסים שהונפקו שלא הונפקו במדינת ישראל ואינם נסחרים או מוחזקים בה</t>
  </si>
  <si>
    <t xml:space="preserve">ז. סך תשלומים בגין השקעה בקרנות נאמנות ישראליות  כאשר 75 אחוזים לפחות מנכסי הקרן </t>
  </si>
  <si>
    <t>מושקעים בנכסים שלא הונפקו במדינת ישראל ואינם נסחרים או מוחזקים בה</t>
  </si>
  <si>
    <t xml:space="preserve">ח. סך תשלומים בגין השקעה בקרנות סל כאשר 75 אחוזים לפחות מנכסי הקרן </t>
  </si>
  <si>
    <t xml:space="preserve">ט. סך תשלומים בגין השקעה בקרן טכנולוגיה עילית </t>
  </si>
  <si>
    <t>12. שיעור עמלת ניהול חיצוני בפועל לפני החזר, ככל שבוצע (חלוקה של סעיף 11</t>
  </si>
  <si>
    <t>בסעיף 8.ב)</t>
  </si>
  <si>
    <t xml:space="preserve">13. שיעור מגבלת עמלת ניהול חיצוני שהמשקיע המוסדי הצהיר עליה עבור שנת הכספיים </t>
  </si>
  <si>
    <t>שהסתיימה</t>
  </si>
  <si>
    <t>14. ההפרש בין שיעור מגבלת עמלת ניהול חיצוני מוצהרת לבין שיעור עמלת ניהול</t>
  </si>
  <si>
    <t>חיצוני בפועל (סעיף 13 פחות סעיף 12)</t>
  </si>
  <si>
    <t>15.א. סכום שהוחזר לחוסכים</t>
  </si>
  <si>
    <t>15.ב. שיעור עמלת ניהול חיצוני בפועל לאחר החזר (חלוקה של התוצאה של סעיף 11</t>
  </si>
  <si>
    <t>בניכוי סעיף 15א,בסעיף 8ב)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</si>
  <si>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</si>
  <si>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</si>
  <si>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</si>
  <si>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הכול הוצאת ישירות לצורך חישוב שיעור עלות שנתית צפויה</t>
  </si>
  <si>
    <t>18. שיעור מגבלת עמלת ניהול חיצוני שהמשקיע המוסדי הצהיר עליה בהתאם</t>
  </si>
  <si>
    <r>
      <t xml:space="preserve">לתקנה 2א לתקנות הוצאות ישירות עבור שנת הכספים הבאה </t>
    </r>
    <r>
      <rPr>
        <b/>
        <sz val="10"/>
        <rFont val="Arial"/>
        <family val="2"/>
      </rPr>
      <t>2024</t>
    </r>
  </si>
  <si>
    <t>19. DE : שיעור הוצאות ישירות (סכום של סעיף 9 וסעיף 18)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</si>
  <si>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</si>
  <si>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</si>
  <si>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</si>
  <si>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</si>
  <si>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סך תשלומים בגין השקעה בקרן סל כאשר 75% לפחות מנכסי</t>
  </si>
  <si>
    <t>הקרן הם נכסים שלא הונפקו במדינת ישראל ואינם נסחרים או</t>
  </si>
  <si>
    <t>מוחזקים בה</t>
  </si>
  <si>
    <t>סך תשלום למנהלי קרנות סל</t>
  </si>
  <si>
    <t>הקרן הם נכסים שהונפקו במדינת ישראל לפי מדדים שעליהם</t>
  </si>
  <si>
    <t>הורה הממונה ובתנאים שהורה</t>
  </si>
  <si>
    <t>תשלום בגין השקעה בקרנות נאמנות ישראליות כאשר 75%</t>
  </si>
  <si>
    <t>לפחות מנכסי הקרן מושקעים בנכסים שלא הונפקו במדינת ישראל</t>
  </si>
  <si>
    <t>ואינם נסחרים או מוחזקים בה</t>
  </si>
  <si>
    <t xml:space="preserve">קרן נאמנות ישראלית </t>
  </si>
  <si>
    <t>(1 ) מנהל קרנות א</t>
  </si>
  <si>
    <t>(2 ) מנהל קרנות ב</t>
  </si>
  <si>
    <t>(3 ) אחרים</t>
  </si>
  <si>
    <t>סך תשלומי למנהלי קרנות נאמנות ישראליות</t>
  </si>
  <si>
    <t>תשלום בגין השקעה בקרנות נאמנות זרות כאשר 75%</t>
  </si>
  <si>
    <t>סך תשלומי למנהלי קרנות נאמנות זרות</t>
  </si>
  <si>
    <t>תשלומים בגין השקעה בקרן טכנולוגיה עילית</t>
  </si>
  <si>
    <t>סך תשלום בגין השקעה בקרן טכולוגיה עילית</t>
  </si>
  <si>
    <t xml:space="preserve">סך הכול עמלת ניהול חיצוני </t>
  </si>
  <si>
    <t>תשלום של דמי ניהול משתנים</t>
  </si>
  <si>
    <t>סך דמי ניהול משתנים</t>
  </si>
  <si>
    <t>מיסים החלים על הנכסים ,ההכנסות והעסקאות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</si>
</sst>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%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0" fillId="0" borderId="1" xfId="0" applyNumberFormat="1" applyBorder="1"/>
    <xf numFmtId="0" fontId="2" fillId="0" borderId="0" xfId="0" applyFont="1" applyAlignment="1">
      <alignment horizontal="right" readingOrder="2"/>
    </xf>
    <xf numFmtId="0" fontId="0" fillId="0" borderId="0" xfId="0"/>
    <xf numFmtId="4" fontId="1" fillId="2" borderId="1" xfId="0" applyNumberFormat="1" applyFont="1" applyFill="1" applyBorder="1"/>
    <xf numFmtId="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/>
    <xf numFmtId="3" fontId="1" fillId="2" borderId="3" xfId="0" applyNumberFormat="1" applyFont="1" applyFill="1" applyBorder="1"/>
    <xf numFmtId="3" fontId="0" fillId="0" borderId="3" xfId="0" applyNumberFormat="1" applyBorder="1"/>
    <xf numFmtId="165" fontId="1" fillId="2" borderId="2" xfId="1" applyNumberFormat="1" applyFont="1" applyFill="1" applyBorder="1"/>
    <xf numFmtId="4" fontId="0" fillId="0" borderId="6" xfId="0" applyNumberFormat="1" applyBorder="1"/>
    <xf numFmtId="4" fontId="0" fillId="0" borderId="3" xfId="0" applyNumberFormat="1" applyBorder="1"/>
    <xf numFmtId="4" fontId="0" fillId="0" borderId="2" xfId="0" applyNumberFormat="1" applyBorder="1"/>
    <xf numFmtId="165" fontId="1" fillId="2" borderId="3" xfId="1" applyNumberFormat="1" applyFont="1" applyFill="1" applyBorder="1"/>
    <xf numFmtId="0" fontId="0" fillId="0" borderId="3" xfId="0" applyBorder="1"/>
    <xf numFmtId="164" fontId="4" fillId="2" borderId="2" xfId="0" applyNumberFormat="1" applyFont="1" applyFill="1" applyBorder="1"/>
    <xf numFmtId="165" fontId="1" fillId="2" borderId="1" xfId="1" applyNumberFormat="1" applyFont="1" applyFill="1" applyBorder="1"/>
    <xf numFmtId="0" fontId="1" fillId="2" borderId="2" xfId="0" applyFont="1" applyFill="1" applyBorder="1"/>
    <xf numFmtId="10" fontId="1" fillId="2" borderId="6" xfId="1" applyNumberFormat="1" applyFont="1" applyFill="1" applyBorder="1"/>
    <xf numFmtId="0" fontId="1" fillId="2" borderId="3" xfId="0" applyFont="1" applyFill="1" applyBorder="1"/>
    <xf numFmtId="164" fontId="0" fillId="0" borderId="1" xfId="0" applyNumberFormat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0" fillId="0" borderId="3" xfId="0" applyNumberFormat="1" applyBorder="1"/>
    <xf numFmtId="164" fontId="0" fillId="0" borderId="6" xfId="0" applyNumberFormat="1" applyBorder="1"/>
    <xf numFmtId="164" fontId="1" fillId="2" borderId="2" xfId="1" applyNumberFormat="1" applyFont="1" applyFill="1" applyBorder="1"/>
    <xf numFmtId="164" fontId="0" fillId="0" borderId="2" xfId="0" applyNumberFormat="1" applyBorder="1"/>
    <xf numFmtId="165" fontId="1" fillId="2" borderId="6" xfId="1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0" fontId="0" fillId="0" borderId="0" xfId="0"/>
    <xf numFmtId="0" fontId="0" fillId="2" borderId="1" xfId="0" applyFill="1" applyBorder="1" applyAlignment="1">
      <alignment horizontal="right" readingOrder="2"/>
    </xf>
    <xf numFmtId="0" fontId="0" fillId="0" borderId="1" xfId="0" applyBorder="1"/>
    <xf numFmtId="0" fontId="1" fillId="2" borderId="1" xfId="0" applyFont="1" applyFill="1" applyBorder="1" applyAlignment="1">
      <alignment horizontal="right" readingOrder="2"/>
    </xf>
    <xf numFmtId="0" fontId="0" fillId="0" borderId="2" xfId="0" applyBorder="1"/>
    <xf numFmtId="0" fontId="1" fillId="2" borderId="0" xfId="0" applyFont="1" applyFill="1" applyBorder="1" applyAlignment="1">
      <alignment horizontal="right" readingOrder="2"/>
    </xf>
    <xf numFmtId="0" fontId="1" fillId="2" borderId="3" xfId="0" applyFont="1" applyFill="1" applyBorder="1" applyAlignment="1">
      <alignment horizontal="right" readingOrder="2"/>
    </xf>
    <xf numFmtId="0" fontId="0" fillId="2" borderId="10" xfId="0" applyFill="1" applyBorder="1" applyAlignment="1">
      <alignment horizontal="right" readingOrder="2"/>
    </xf>
    <xf numFmtId="0" fontId="1" fillId="2" borderId="2" xfId="0" applyFont="1" applyFill="1" applyBorder="1" applyAlignment="1">
      <alignment horizontal="right" readingOrder="2"/>
    </xf>
    <xf numFmtId="0" fontId="1" fillId="2" borderId="7" xfId="0" applyFont="1" applyFill="1" applyBorder="1" applyAlignment="1">
      <alignment horizontal="right" readingOrder="2"/>
    </xf>
    <xf numFmtId="0" fontId="1" fillId="2" borderId="6" xfId="0" applyFont="1" applyFill="1" applyBorder="1"/>
    <xf numFmtId="164" fontId="0" fillId="2" borderId="1" xfId="0" applyNumberFormat="1" applyFill="1" applyBorder="1" applyAlignment="1">
      <alignment horizontal="right" readingOrder="2"/>
    </xf>
    <xf numFmtId="164" fontId="0" fillId="2" borderId="2" xfId="0" applyNumberFormat="1" applyFill="1" applyBorder="1" applyAlignment="1">
      <alignment horizontal="right" readingOrder="2"/>
    </xf>
    <xf numFmtId="164" fontId="0" fillId="2" borderId="6" xfId="0" applyNumberFormat="1" applyFill="1" applyBorder="1" applyAlignment="1">
      <alignment horizontal="right" readingOrder="2"/>
    </xf>
    <xf numFmtId="164" fontId="0" fillId="2" borderId="3" xfId="0" applyNumberFormat="1" applyFill="1" applyBorder="1" applyAlignment="1">
      <alignment horizontal="right" readingOrder="2"/>
    </xf>
    <xf numFmtId="10" fontId="1" fillId="2" borderId="2" xfId="1" applyNumberFormat="1" applyFont="1" applyFill="1" applyBorder="1"/>
    <xf numFmtId="0" fontId="1" fillId="2" borderId="10" xfId="0" applyFont="1" applyFill="1" applyBorder="1" applyAlignment="1">
      <alignment horizontal="right" readingOrder="2"/>
    </xf>
    <xf numFmtId="0" fontId="1" fillId="2" borderId="5" xfId="0" applyFont="1" applyFill="1" applyBorder="1" applyAlignment="1">
      <alignment horizontal="right" readingOrder="2"/>
    </xf>
    <xf numFmtId="0" fontId="4" fillId="2" borderId="10" xfId="0" applyFont="1" applyFill="1" applyBorder="1" applyAlignment="1">
      <alignment horizontal="right" readingOrder="2"/>
    </xf>
    <xf numFmtId="164" fontId="0" fillId="0" borderId="0" xfId="0" applyNumberFormat="1"/>
    <xf numFmtId="0" fontId="0" fillId="0" borderId="0" xfId="0"/>
    <xf numFmtId="0" fontId="0" fillId="2" borderId="1" xfId="0" applyFill="1" applyBorder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0" fillId="0" borderId="1" xfId="0" applyBorder="1"/>
    <xf numFmtId="0" fontId="0" fillId="2" borderId="10" xfId="0" applyFill="1" applyBorder="1" applyAlignment="1">
      <alignment horizontal="right" readingOrder="2"/>
    </xf>
    <xf numFmtId="0" fontId="0" fillId="2" borderId="11" xfId="0" applyFill="1" applyBorder="1" applyAlignment="1">
      <alignment horizontal="right" readingOrder="2"/>
    </xf>
    <xf numFmtId="0" fontId="0" fillId="2" borderId="12" xfId="0" applyFill="1" applyBorder="1" applyAlignment="1">
      <alignment horizontal="right" readingOrder="2"/>
    </xf>
    <xf numFmtId="0" fontId="1" fillId="2" borderId="3" xfId="0" applyFont="1" applyFill="1" applyBorder="1" applyAlignment="1">
      <alignment horizontal="right" readingOrder="2"/>
    </xf>
    <xf numFmtId="0" fontId="0" fillId="0" borderId="3" xfId="0" applyBorder="1"/>
    <xf numFmtId="0" fontId="0" fillId="2" borderId="1" xfId="0" applyFill="1" applyBorder="1" applyAlignment="1">
      <alignment horizontal="right" readingOrder="2"/>
    </xf>
    <xf numFmtId="0" fontId="1" fillId="2" borderId="2" xfId="0" applyFont="1" applyFill="1" applyBorder="1" applyAlignment="1">
      <alignment horizontal="right" readingOrder="2"/>
    </xf>
    <xf numFmtId="0" fontId="1" fillId="0" borderId="2" xfId="0" applyFont="1" applyBorder="1"/>
    <xf numFmtId="0" fontId="1" fillId="0" borderId="5" xfId="0" applyFont="1" applyBorder="1"/>
    <xf numFmtId="0" fontId="1" fillId="2" borderId="7" xfId="0" applyFont="1" applyFill="1" applyBorder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1" fillId="0" borderId="1" xfId="0" applyFont="1" applyBorder="1"/>
    <xf numFmtId="0" fontId="0" fillId="0" borderId="10" xfId="0" applyBorder="1"/>
    <xf numFmtId="0" fontId="1" fillId="2" borderId="8" xfId="0" applyFont="1" applyFill="1" applyBorder="1" applyAlignment="1">
      <alignment horizontal="right" readingOrder="2"/>
    </xf>
    <xf numFmtId="0" fontId="1" fillId="2" borderId="0" xfId="0" applyFont="1" applyFill="1" applyBorder="1" applyAlignment="1">
      <alignment horizontal="right" readingOrder="2"/>
    </xf>
    <xf numFmtId="0" fontId="1" fillId="0" borderId="7" xfId="0" applyFont="1" applyBorder="1"/>
    <xf numFmtId="0" fontId="0" fillId="2" borderId="5" xfId="0" applyFill="1" applyBorder="1" applyAlignment="1">
      <alignment horizontal="right" readingOrder="2"/>
    </xf>
    <xf numFmtId="0" fontId="0" fillId="2" borderId="13" xfId="0" applyFill="1" applyBorder="1" applyAlignment="1">
      <alignment horizontal="right" readingOrder="2"/>
    </xf>
    <xf numFmtId="0" fontId="0" fillId="2" borderId="14" xfId="0" applyFill="1" applyBorder="1" applyAlignment="1">
      <alignment horizontal="right" readingOrder="2"/>
    </xf>
    <xf numFmtId="0" fontId="0" fillId="0" borderId="0" xfId="0" applyBorder="1"/>
    <xf numFmtId="0" fontId="1" fillId="2" borderId="13" xfId="0" applyFont="1" applyFill="1" applyBorder="1" applyAlignment="1">
      <alignment horizontal="right" readingOrder="2"/>
    </xf>
    <xf numFmtId="0" fontId="1" fillId="0" borderId="13" xfId="0" applyFont="1" applyBorder="1"/>
    <xf numFmtId="0" fontId="4" fillId="2" borderId="7" xfId="0" applyFont="1" applyFill="1" applyBorder="1" applyAlignment="1">
      <alignment horizontal="right" readingOrder="2"/>
    </xf>
    <xf numFmtId="0" fontId="0" fillId="2" borderId="7" xfId="0" applyFill="1" applyBorder="1" applyAlignment="1">
      <alignment horizontal="right" readingOrder="2"/>
    </xf>
    <xf numFmtId="0" fontId="4" fillId="2" borderId="2" xfId="0" applyFont="1" applyFill="1" applyBorder="1" applyAlignment="1">
      <alignment horizontal="right" readingOrder="2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2" borderId="6" xfId="0" applyFill="1" applyBorder="1" applyAlignment="1">
      <alignment horizontal="right" readingOrder="2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/>
    <xf numFmtId="0" fontId="1" fillId="0" borderId="3" xfId="0" applyFont="1" applyBorder="1"/>
    <xf numFmtId="0" fontId="5" fillId="2" borderId="3" xfId="0" applyFont="1" applyFill="1" applyBorder="1" applyAlignment="1">
      <alignment horizontal="right" readingOrder="2"/>
    </xf>
    <xf numFmtId="0" fontId="5" fillId="0" borderId="3" xfId="0" applyFont="1" applyBorder="1"/>
    <xf numFmtId="0" fontId="4" fillId="2" borderId="3" xfId="0" applyFont="1" applyFill="1" applyBorder="1" applyAlignment="1">
      <alignment horizontal="right" readingOrder="2"/>
    </xf>
    <xf numFmtId="0" fontId="1" fillId="0" borderId="4" xfId="0" applyFont="1" applyBorder="1"/>
    <xf numFmtId="0" fontId="0" fillId="2" borderId="2" xfId="0" applyFill="1" applyBorder="1" applyAlignment="1">
      <alignment horizontal="right" readingOrder="2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abSelected="1" topLeftCell="A55" workbookViewId="0">
      <selection activeCell="J78" sqref="J78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99" t="s">
        <v>0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7"/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9" t="s">
        <v>1</v>
      </c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97"/>
      <c r="B4" s="98"/>
      <c r="C4" s="98"/>
      <c r="D4" s="98"/>
      <c r="E4" s="98"/>
      <c r="F4" s="98"/>
      <c r="G4" s="98"/>
      <c r="H4" s="98"/>
      <c r="I4" s="98"/>
    </row>
    <row r="5" spans="1:9" x14ac:dyDescent="0.2">
      <c r="A5" s="97" t="s">
        <v>2</v>
      </c>
      <c r="B5" s="98"/>
      <c r="C5" s="98"/>
      <c r="D5" s="98"/>
      <c r="E5" s="98"/>
      <c r="F5" s="98"/>
      <c r="G5" s="98"/>
      <c r="H5" s="98"/>
      <c r="I5" s="98"/>
    </row>
    <row r="6" spans="1:9" x14ac:dyDescent="0.2">
      <c r="A6" s="97"/>
      <c r="B6" s="98"/>
      <c r="C6" s="98"/>
      <c r="D6" s="98"/>
      <c r="E6" s="98"/>
      <c r="F6" s="98"/>
      <c r="G6" s="98"/>
      <c r="H6" s="98"/>
      <c r="I6" s="98"/>
    </row>
    <row r="7" spans="1:9" x14ac:dyDescent="0.2">
      <c r="A7" s="97" t="s">
        <v>3</v>
      </c>
      <c r="B7" s="98"/>
      <c r="C7" s="98"/>
      <c r="D7" s="98"/>
      <c r="E7" s="98"/>
      <c r="F7" s="98"/>
      <c r="G7" s="98"/>
      <c r="H7" s="98"/>
      <c r="I7" s="98"/>
    </row>
    <row r="8" spans="1:9" x14ac:dyDescent="0.2">
      <c r="A8" s="97"/>
      <c r="B8" s="98"/>
      <c r="C8" s="98"/>
      <c r="D8" s="98"/>
      <c r="E8" s="98"/>
      <c r="F8" s="98"/>
      <c r="G8" s="98"/>
      <c r="H8" s="98"/>
      <c r="I8" s="98"/>
    </row>
    <row r="9" spans="1:9" x14ac:dyDescent="0.2">
      <c r="A9" s="63"/>
      <c r="B9" s="57"/>
      <c r="C9" s="57"/>
      <c r="D9" s="57"/>
      <c r="E9" s="57"/>
      <c r="F9" s="57"/>
      <c r="G9" s="57"/>
      <c r="H9" s="57"/>
      <c r="I9" s="2" t="s">
        <v>4</v>
      </c>
    </row>
    <row r="10" spans="1:9" x14ac:dyDescent="0.2">
      <c r="A10" s="68" t="s">
        <v>75</v>
      </c>
      <c r="B10" s="69"/>
      <c r="C10" s="69"/>
      <c r="D10" s="69"/>
      <c r="E10" s="69"/>
      <c r="F10" s="69"/>
      <c r="G10" s="69"/>
      <c r="H10" s="69"/>
      <c r="I10" s="2"/>
    </row>
    <row r="11" spans="1:9" x14ac:dyDescent="0.2">
      <c r="A11" s="68" t="s">
        <v>76</v>
      </c>
      <c r="B11" s="57"/>
      <c r="C11" s="57"/>
      <c r="D11" s="57"/>
      <c r="E11" s="57"/>
      <c r="F11" s="57"/>
      <c r="G11" s="57"/>
      <c r="H11" s="57"/>
      <c r="I11" s="9">
        <f>I12+I13</f>
        <v>679.86399999999992</v>
      </c>
    </row>
    <row r="12" spans="1:9" x14ac:dyDescent="0.2">
      <c r="A12" s="63" t="s">
        <v>5</v>
      </c>
      <c r="B12" s="57"/>
      <c r="C12" s="57"/>
      <c r="D12" s="57"/>
      <c r="E12" s="57"/>
      <c r="F12" s="57"/>
      <c r="G12" s="57"/>
      <c r="H12" s="57"/>
      <c r="I12" s="24">
        <f>'13188'!I12+'372'!I12</f>
        <v>0</v>
      </c>
    </row>
    <row r="13" spans="1:9" x14ac:dyDescent="0.2">
      <c r="A13" s="63" t="s">
        <v>6</v>
      </c>
      <c r="B13" s="57"/>
      <c r="C13" s="57"/>
      <c r="D13" s="57"/>
      <c r="E13" s="57"/>
      <c r="F13" s="57"/>
      <c r="G13" s="57"/>
      <c r="H13" s="57"/>
      <c r="I13" s="24">
        <f>'13188'!I13+'372'!I13</f>
        <v>679.86399999999992</v>
      </c>
    </row>
    <row r="14" spans="1:9" x14ac:dyDescent="0.2">
      <c r="A14" s="96"/>
      <c r="B14" s="83"/>
      <c r="C14" s="83"/>
      <c r="D14" s="83"/>
      <c r="E14" s="83"/>
      <c r="F14" s="83"/>
      <c r="G14" s="83"/>
      <c r="H14" s="83"/>
      <c r="I14" s="24"/>
    </row>
    <row r="15" spans="1:9" x14ac:dyDescent="0.2">
      <c r="A15" s="72" t="s">
        <v>77</v>
      </c>
      <c r="B15" s="77"/>
      <c r="C15" s="77"/>
      <c r="D15" s="77"/>
      <c r="E15" s="77"/>
      <c r="F15" s="77"/>
      <c r="G15" s="77"/>
      <c r="H15" s="77"/>
      <c r="I15" s="25">
        <f>I17+I18</f>
        <v>0</v>
      </c>
    </row>
    <row r="16" spans="1:9" x14ac:dyDescent="0.2">
      <c r="A16" s="61" t="s">
        <v>78</v>
      </c>
      <c r="B16" s="91"/>
      <c r="C16" s="91"/>
      <c r="D16" s="91"/>
      <c r="E16" s="91"/>
      <c r="F16" s="91"/>
      <c r="G16" s="91"/>
      <c r="H16" s="95"/>
      <c r="I16" s="26"/>
    </row>
    <row r="17" spans="1:9" x14ac:dyDescent="0.2">
      <c r="A17" s="63" t="s">
        <v>7</v>
      </c>
      <c r="B17" s="57"/>
      <c r="C17" s="57"/>
      <c r="D17" s="57"/>
      <c r="E17" s="57"/>
      <c r="F17" s="57"/>
      <c r="G17" s="57"/>
      <c r="H17" s="57"/>
      <c r="I17" s="24">
        <f>'13188'!I17+'372'!I17</f>
        <v>0</v>
      </c>
    </row>
    <row r="18" spans="1:9" x14ac:dyDescent="0.2">
      <c r="A18" s="63" t="s">
        <v>8</v>
      </c>
      <c r="B18" s="57"/>
      <c r="C18" s="57"/>
      <c r="D18" s="57"/>
      <c r="E18" s="57"/>
      <c r="F18" s="57"/>
      <c r="G18" s="57"/>
      <c r="H18" s="57"/>
      <c r="I18" s="24">
        <f>'13188'!I18+'372'!I18</f>
        <v>0</v>
      </c>
    </row>
    <row r="19" spans="1:9" x14ac:dyDescent="0.2">
      <c r="A19" s="63"/>
      <c r="B19" s="57"/>
      <c r="C19" s="57"/>
      <c r="D19" s="57"/>
      <c r="E19" s="57"/>
      <c r="F19" s="57"/>
      <c r="G19" s="57"/>
      <c r="H19" s="57"/>
      <c r="I19" s="24"/>
    </row>
    <row r="20" spans="1:9" x14ac:dyDescent="0.2">
      <c r="A20" s="68" t="s">
        <v>79</v>
      </c>
      <c r="B20" s="57"/>
      <c r="C20" s="57"/>
      <c r="D20" s="57"/>
      <c r="E20" s="57"/>
      <c r="F20" s="57"/>
      <c r="G20" s="57"/>
      <c r="H20" s="57"/>
      <c r="I20" s="25">
        <f>I21+I23</f>
        <v>0</v>
      </c>
    </row>
    <row r="21" spans="1:9" x14ac:dyDescent="0.2">
      <c r="A21" s="82" t="s">
        <v>80</v>
      </c>
      <c r="B21" s="83"/>
      <c r="C21" s="83"/>
      <c r="D21" s="83"/>
      <c r="E21" s="83"/>
      <c r="F21" s="83"/>
      <c r="G21" s="83"/>
      <c r="H21" s="84"/>
      <c r="I21" s="24">
        <f>'13188'!I21+'372'!I21</f>
        <v>0</v>
      </c>
    </row>
    <row r="22" spans="1:9" x14ac:dyDescent="0.2">
      <c r="A22" s="80" t="s">
        <v>81</v>
      </c>
      <c r="B22" s="85"/>
      <c r="C22" s="85"/>
      <c r="D22" s="85"/>
      <c r="E22" s="85"/>
      <c r="F22" s="85"/>
      <c r="G22" s="85"/>
      <c r="H22" s="85"/>
      <c r="I22" s="27"/>
    </row>
    <row r="23" spans="1:9" x14ac:dyDescent="0.2">
      <c r="A23" s="94" t="s">
        <v>82</v>
      </c>
      <c r="B23" s="62"/>
      <c r="C23" s="62"/>
      <c r="D23" s="62"/>
      <c r="E23" s="62"/>
      <c r="F23" s="62"/>
      <c r="G23" s="62"/>
      <c r="H23" s="62"/>
      <c r="I23" s="24">
        <f>'13188'!I23+'372'!I23</f>
        <v>0</v>
      </c>
    </row>
    <row r="24" spans="1:9" x14ac:dyDescent="0.2">
      <c r="A24" s="63"/>
      <c r="B24" s="57"/>
      <c r="C24" s="57"/>
      <c r="D24" s="57"/>
      <c r="E24" s="57"/>
      <c r="F24" s="57"/>
      <c r="G24" s="57"/>
      <c r="H24" s="57"/>
      <c r="I24" s="24"/>
    </row>
    <row r="25" spans="1:9" x14ac:dyDescent="0.2">
      <c r="A25" s="68" t="s">
        <v>83</v>
      </c>
      <c r="B25" s="57"/>
      <c r="C25" s="57"/>
      <c r="D25" s="57"/>
      <c r="E25" s="57"/>
      <c r="F25" s="57"/>
      <c r="G25" s="57"/>
      <c r="H25" s="57"/>
      <c r="I25" s="24">
        <f>'13188'!I25+'372'!I25</f>
        <v>10.803000000000001</v>
      </c>
    </row>
    <row r="26" spans="1:9" x14ac:dyDescent="0.2">
      <c r="A26" s="63"/>
      <c r="B26" s="57"/>
      <c r="C26" s="57"/>
      <c r="D26" s="57"/>
      <c r="E26" s="57"/>
      <c r="F26" s="57"/>
      <c r="G26" s="57"/>
      <c r="H26" s="57"/>
      <c r="I26" s="9"/>
    </row>
    <row r="27" spans="1:9" x14ac:dyDescent="0.2">
      <c r="A27" s="68" t="s">
        <v>84</v>
      </c>
      <c r="B27" s="69"/>
      <c r="C27" s="69"/>
      <c r="D27" s="69"/>
      <c r="E27" s="69"/>
      <c r="F27" s="69"/>
      <c r="G27" s="69"/>
      <c r="H27" s="69"/>
      <c r="I27" s="9"/>
    </row>
    <row r="28" spans="1:9" x14ac:dyDescent="0.2">
      <c r="A28" s="63"/>
      <c r="B28" s="57"/>
      <c r="C28" s="57"/>
      <c r="D28" s="57"/>
      <c r="E28" s="57"/>
      <c r="F28" s="57"/>
      <c r="G28" s="57"/>
      <c r="H28" s="57"/>
      <c r="I28" s="9"/>
    </row>
    <row r="29" spans="1:9" x14ac:dyDescent="0.2">
      <c r="A29" s="68" t="s">
        <v>85</v>
      </c>
      <c r="B29" s="69"/>
      <c r="C29" s="69"/>
      <c r="D29" s="69"/>
      <c r="E29" s="69"/>
      <c r="F29" s="69"/>
      <c r="G29" s="69"/>
      <c r="H29" s="69"/>
      <c r="I29" s="9"/>
    </row>
    <row r="30" spans="1:9" x14ac:dyDescent="0.2">
      <c r="A30" s="63"/>
      <c r="B30" s="57"/>
      <c r="C30" s="57"/>
      <c r="D30" s="57"/>
      <c r="E30" s="57"/>
      <c r="F30" s="57"/>
      <c r="G30" s="57"/>
      <c r="H30" s="57"/>
      <c r="I30" s="9"/>
    </row>
    <row r="31" spans="1:9" x14ac:dyDescent="0.2">
      <c r="A31" s="68" t="s">
        <v>86</v>
      </c>
      <c r="B31" s="69"/>
      <c r="C31" s="69"/>
      <c r="D31" s="69"/>
      <c r="E31" s="69"/>
      <c r="F31" s="69"/>
      <c r="G31" s="69"/>
      <c r="H31" s="69"/>
      <c r="I31" s="9">
        <f>I11+I15+I20+I25+I27+I29</f>
        <v>690.66699999999992</v>
      </c>
    </row>
    <row r="32" spans="1:9" x14ac:dyDescent="0.2">
      <c r="A32" s="63"/>
      <c r="B32" s="57"/>
      <c r="C32" s="57"/>
      <c r="D32" s="57"/>
      <c r="E32" s="57"/>
      <c r="F32" s="57"/>
      <c r="G32" s="57"/>
      <c r="H32" s="57"/>
      <c r="I32" s="9"/>
    </row>
    <row r="33" spans="1:9" x14ac:dyDescent="0.2">
      <c r="A33" s="68" t="s">
        <v>87</v>
      </c>
      <c r="B33" s="69"/>
      <c r="C33" s="69"/>
      <c r="D33" s="69"/>
      <c r="E33" s="69"/>
      <c r="F33" s="69"/>
      <c r="G33" s="69"/>
      <c r="H33" s="69"/>
      <c r="I33" s="24">
        <f>'13188'!I33+'372'!I33</f>
        <v>901753.57499999995</v>
      </c>
    </row>
    <row r="34" spans="1:9" x14ac:dyDescent="0.2">
      <c r="A34" s="63"/>
      <c r="B34" s="57"/>
      <c r="C34" s="57"/>
      <c r="D34" s="57"/>
      <c r="E34" s="57"/>
      <c r="F34" s="57"/>
      <c r="G34" s="57"/>
      <c r="H34" s="57"/>
      <c r="I34" s="9"/>
    </row>
    <row r="35" spans="1:9" x14ac:dyDescent="0.2">
      <c r="A35" s="82" t="s">
        <v>88</v>
      </c>
      <c r="B35" s="83"/>
      <c r="C35" s="83"/>
      <c r="D35" s="83"/>
      <c r="E35" s="83"/>
      <c r="F35" s="83"/>
      <c r="G35" s="83"/>
      <c r="H35" s="83"/>
      <c r="I35" s="24">
        <f>'13188'!I35+'372'!I35</f>
        <v>906502.35600000003</v>
      </c>
    </row>
    <row r="36" spans="1:9" x14ac:dyDescent="0.2">
      <c r="A36" s="81" t="s">
        <v>89</v>
      </c>
      <c r="B36" s="85"/>
      <c r="C36" s="85"/>
      <c r="D36" s="85"/>
      <c r="E36" s="85"/>
      <c r="F36" s="85"/>
      <c r="G36" s="85"/>
      <c r="H36" s="85"/>
      <c r="I36" s="26"/>
    </row>
    <row r="37" spans="1:9" x14ac:dyDescent="0.2">
      <c r="A37" s="86" t="s">
        <v>90</v>
      </c>
      <c r="B37" s="87"/>
      <c r="C37" s="87"/>
      <c r="D37" s="87"/>
      <c r="E37" s="87"/>
      <c r="F37" s="87"/>
      <c r="G37" s="87"/>
      <c r="H37" s="88"/>
      <c r="I37" s="24">
        <f>'13188'!I37+'372'!I37</f>
        <v>897004.79299999995</v>
      </c>
    </row>
    <row r="38" spans="1:9" x14ac:dyDescent="0.2">
      <c r="A38" s="81" t="s">
        <v>91</v>
      </c>
      <c r="B38" s="85"/>
      <c r="C38" s="85"/>
      <c r="D38" s="85"/>
      <c r="E38" s="85"/>
      <c r="F38" s="85"/>
      <c r="G38" s="85"/>
      <c r="H38" s="89"/>
      <c r="I38" s="26"/>
    </row>
    <row r="39" spans="1:9" x14ac:dyDescent="0.2">
      <c r="A39" s="72" t="s">
        <v>92</v>
      </c>
      <c r="B39" s="90"/>
      <c r="C39" s="90"/>
      <c r="D39" s="90"/>
      <c r="E39" s="90"/>
      <c r="F39" s="90"/>
      <c r="G39" s="90"/>
      <c r="H39" s="90"/>
      <c r="I39" s="49">
        <f>I31/I33</f>
        <v>7.6591545533933702E-4</v>
      </c>
    </row>
    <row r="40" spans="1:9" x14ac:dyDescent="0.2">
      <c r="A40" s="61" t="s">
        <v>93</v>
      </c>
      <c r="B40" s="91"/>
      <c r="C40" s="91"/>
      <c r="D40" s="91"/>
      <c r="E40" s="91"/>
      <c r="F40" s="91"/>
      <c r="G40" s="91"/>
      <c r="H40" s="91"/>
      <c r="I40" s="26"/>
    </row>
    <row r="41" spans="1:9" x14ac:dyDescent="0.2">
      <c r="A41" s="58"/>
      <c r="B41" s="59"/>
      <c r="C41" s="59"/>
      <c r="D41" s="59"/>
      <c r="E41" s="59"/>
      <c r="F41" s="59"/>
      <c r="G41" s="59"/>
      <c r="H41" s="60"/>
      <c r="I41" s="26"/>
    </row>
    <row r="42" spans="1:9" ht="15" x14ac:dyDescent="0.25">
      <c r="A42" s="92" t="s">
        <v>94</v>
      </c>
      <c r="B42" s="93"/>
      <c r="C42" s="93"/>
      <c r="D42" s="93"/>
      <c r="E42" s="93"/>
      <c r="F42" s="93"/>
      <c r="G42" s="93"/>
      <c r="H42" s="93"/>
      <c r="I42" s="26"/>
    </row>
    <row r="43" spans="1:9" x14ac:dyDescent="0.2">
      <c r="A43" s="68" t="s">
        <v>95</v>
      </c>
      <c r="B43" s="69"/>
      <c r="C43" s="69"/>
      <c r="D43" s="69"/>
      <c r="E43" s="69"/>
      <c r="F43" s="69"/>
      <c r="G43" s="69"/>
      <c r="H43" s="69"/>
      <c r="I43" s="26">
        <v>0</v>
      </c>
    </row>
    <row r="44" spans="1:9" x14ac:dyDescent="0.2">
      <c r="A44" s="68" t="s">
        <v>96</v>
      </c>
      <c r="B44" s="69"/>
      <c r="C44" s="69"/>
      <c r="D44" s="69"/>
      <c r="E44" s="69"/>
      <c r="F44" s="69"/>
      <c r="G44" s="69"/>
      <c r="H44" s="69"/>
      <c r="I44" s="26">
        <f>I45+I46+I47+I48+I49+I51+I53+I55+I57</f>
        <v>1824.4580000000003</v>
      </c>
    </row>
    <row r="45" spans="1:9" x14ac:dyDescent="0.2">
      <c r="A45" s="63" t="s">
        <v>9</v>
      </c>
      <c r="B45" s="57"/>
      <c r="C45" s="57"/>
      <c r="D45" s="57"/>
      <c r="E45" s="57"/>
      <c r="F45" s="57"/>
      <c r="G45" s="57"/>
      <c r="H45" s="57"/>
      <c r="I45" s="24">
        <f>'13188'!I45+'372'!I45</f>
        <v>309.29599999999999</v>
      </c>
    </row>
    <row r="46" spans="1:9" x14ac:dyDescent="0.2">
      <c r="A46" s="63" t="s">
        <v>10</v>
      </c>
      <c r="B46" s="57"/>
      <c r="C46" s="57"/>
      <c r="D46" s="57"/>
      <c r="E46" s="57"/>
      <c r="F46" s="57"/>
      <c r="G46" s="57"/>
      <c r="H46" s="57"/>
      <c r="I46" s="24">
        <f>'13188'!I46+'372'!I46</f>
        <v>1527.9240000000002</v>
      </c>
    </row>
    <row r="47" spans="1:9" x14ac:dyDescent="0.2">
      <c r="A47" s="63" t="s">
        <v>11</v>
      </c>
      <c r="B47" s="57"/>
      <c r="C47" s="57"/>
      <c r="D47" s="57"/>
      <c r="E47" s="57"/>
      <c r="F47" s="57"/>
      <c r="G47" s="57"/>
      <c r="H47" s="57"/>
      <c r="I47" s="24">
        <f>'13188'!I47+'372'!I47</f>
        <v>0</v>
      </c>
    </row>
    <row r="48" spans="1:9" x14ac:dyDescent="0.2">
      <c r="A48" s="63" t="s">
        <v>12</v>
      </c>
      <c r="B48" s="57"/>
      <c r="C48" s="57"/>
      <c r="D48" s="57"/>
      <c r="E48" s="57"/>
      <c r="F48" s="57"/>
      <c r="G48" s="57"/>
      <c r="H48" s="57"/>
      <c r="I48" s="24">
        <f>'13188'!I48+'372'!I48</f>
        <v>0</v>
      </c>
    </row>
    <row r="49" spans="1:9" x14ac:dyDescent="0.2">
      <c r="A49" s="82" t="s">
        <v>97</v>
      </c>
      <c r="B49" s="83"/>
      <c r="C49" s="83"/>
      <c r="D49" s="83"/>
      <c r="E49" s="83"/>
      <c r="F49" s="83"/>
      <c r="G49" s="83"/>
      <c r="H49" s="84"/>
      <c r="I49" s="24">
        <f>'13188'!I49+'372'!I49</f>
        <v>-15.818</v>
      </c>
    </row>
    <row r="50" spans="1:9" x14ac:dyDescent="0.2">
      <c r="A50" s="80" t="s">
        <v>98</v>
      </c>
      <c r="B50" s="81"/>
      <c r="C50" s="81"/>
      <c r="D50" s="81"/>
      <c r="E50" s="81"/>
      <c r="F50" s="81"/>
      <c r="G50" s="81"/>
      <c r="H50" s="81"/>
      <c r="I50" s="27"/>
    </row>
    <row r="51" spans="1:9" x14ac:dyDescent="0.2">
      <c r="A51" s="82" t="s">
        <v>99</v>
      </c>
      <c r="B51" s="83"/>
      <c r="C51" s="83"/>
      <c r="D51" s="83"/>
      <c r="E51" s="83"/>
      <c r="F51" s="83"/>
      <c r="G51" s="83"/>
      <c r="H51" s="84"/>
      <c r="I51" s="24">
        <f>'13188'!I51+'372'!I51</f>
        <v>3.056</v>
      </c>
    </row>
    <row r="52" spans="1:9" x14ac:dyDescent="0.2">
      <c r="A52" s="80" t="s">
        <v>100</v>
      </c>
      <c r="B52" s="81"/>
      <c r="C52" s="81"/>
      <c r="D52" s="81"/>
      <c r="E52" s="81"/>
      <c r="F52" s="81"/>
      <c r="G52" s="81"/>
      <c r="H52" s="81"/>
      <c r="I52" s="27"/>
    </row>
    <row r="53" spans="1:9" x14ac:dyDescent="0.2">
      <c r="A53" s="82" t="s">
        <v>101</v>
      </c>
      <c r="B53" s="83"/>
      <c r="C53" s="83"/>
      <c r="D53" s="83"/>
      <c r="E53" s="83"/>
      <c r="F53" s="83"/>
      <c r="G53" s="83"/>
      <c r="H53" s="84"/>
      <c r="I53" s="24">
        <f>'13188'!I53+'372'!I53</f>
        <v>0</v>
      </c>
    </row>
    <row r="54" spans="1:9" x14ac:dyDescent="0.2">
      <c r="A54" s="80" t="s">
        <v>102</v>
      </c>
      <c r="B54" s="81"/>
      <c r="C54" s="81"/>
      <c r="D54" s="81"/>
      <c r="E54" s="81"/>
      <c r="F54" s="81"/>
      <c r="G54" s="81"/>
      <c r="H54" s="81"/>
      <c r="I54" s="28"/>
    </row>
    <row r="55" spans="1:9" x14ac:dyDescent="0.2">
      <c r="A55" s="82" t="s">
        <v>103</v>
      </c>
      <c r="B55" s="83"/>
      <c r="C55" s="83"/>
      <c r="D55" s="83"/>
      <c r="E55" s="83"/>
      <c r="F55" s="83"/>
      <c r="G55" s="83"/>
      <c r="H55" s="84"/>
      <c r="I55" s="24">
        <f>'13188'!I55+'372'!I55</f>
        <v>0</v>
      </c>
    </row>
    <row r="56" spans="1:9" x14ac:dyDescent="0.2">
      <c r="A56" s="80" t="s">
        <v>102</v>
      </c>
      <c r="B56" s="81"/>
      <c r="C56" s="81"/>
      <c r="D56" s="81"/>
      <c r="E56" s="81"/>
      <c r="F56" s="81"/>
      <c r="G56" s="81"/>
      <c r="H56" s="81"/>
      <c r="I56" s="27"/>
    </row>
    <row r="57" spans="1:9" x14ac:dyDescent="0.2">
      <c r="A57" s="63" t="s">
        <v>104</v>
      </c>
      <c r="B57" s="57"/>
      <c r="C57" s="57"/>
      <c r="D57" s="57"/>
      <c r="E57" s="57"/>
      <c r="F57" s="57"/>
      <c r="G57" s="57"/>
      <c r="H57" s="57"/>
      <c r="I57" s="24">
        <f>'13188'!I57+'372'!I57</f>
        <v>0</v>
      </c>
    </row>
    <row r="58" spans="1:9" x14ac:dyDescent="0.2">
      <c r="A58" s="74"/>
      <c r="B58" s="75"/>
      <c r="C58" s="75"/>
      <c r="D58" s="75"/>
      <c r="E58" s="75"/>
      <c r="F58" s="75"/>
      <c r="G58" s="75"/>
      <c r="H58" s="76"/>
      <c r="I58" s="24"/>
    </row>
    <row r="59" spans="1:9" x14ac:dyDescent="0.2">
      <c r="A59" s="72" t="s">
        <v>105</v>
      </c>
      <c r="B59" s="77"/>
      <c r="C59" s="77"/>
      <c r="D59" s="77"/>
      <c r="E59" s="77"/>
      <c r="F59" s="77"/>
      <c r="G59" s="77"/>
      <c r="H59" s="77"/>
      <c r="I59" s="13">
        <f>I44/I37</f>
        <v>2.033944538800252E-3</v>
      </c>
    </row>
    <row r="60" spans="1:9" x14ac:dyDescent="0.2">
      <c r="A60" s="71" t="s">
        <v>106</v>
      </c>
      <c r="B60" s="72"/>
      <c r="C60" s="72"/>
      <c r="D60" s="72"/>
      <c r="E60" s="72"/>
      <c r="F60" s="72"/>
      <c r="G60" s="72"/>
      <c r="H60" s="72"/>
      <c r="I60" s="17"/>
    </row>
    <row r="61" spans="1:9" x14ac:dyDescent="0.2">
      <c r="A61" s="78" t="s">
        <v>107</v>
      </c>
      <c r="B61" s="79"/>
      <c r="C61" s="79"/>
      <c r="D61" s="79"/>
      <c r="E61" s="79"/>
      <c r="F61" s="79"/>
      <c r="G61" s="79"/>
      <c r="H61" s="79"/>
      <c r="I61" s="17">
        <v>2.5000000000000001E-3</v>
      </c>
    </row>
    <row r="62" spans="1:9" x14ac:dyDescent="0.2">
      <c r="A62" s="71" t="s">
        <v>108</v>
      </c>
      <c r="B62" s="72"/>
      <c r="C62" s="72"/>
      <c r="D62" s="72"/>
      <c r="E62" s="72"/>
      <c r="F62" s="72"/>
      <c r="G62" s="72"/>
      <c r="H62" s="72"/>
      <c r="I62" s="27"/>
    </row>
    <row r="63" spans="1:9" x14ac:dyDescent="0.2">
      <c r="A63" s="64" t="s">
        <v>109</v>
      </c>
      <c r="B63" s="65"/>
      <c r="C63" s="65"/>
      <c r="D63" s="65"/>
      <c r="E63" s="65"/>
      <c r="F63" s="65"/>
      <c r="G63" s="65"/>
      <c r="H63" s="66"/>
      <c r="I63" s="17">
        <f>I61-I59</f>
        <v>4.6605546119974804E-4</v>
      </c>
    </row>
    <row r="64" spans="1:9" x14ac:dyDescent="0.2">
      <c r="A64" s="67" t="s">
        <v>110</v>
      </c>
      <c r="B64" s="73"/>
      <c r="C64" s="73"/>
      <c r="D64" s="73"/>
      <c r="E64" s="73"/>
      <c r="F64" s="73"/>
      <c r="G64" s="73"/>
      <c r="H64" s="73"/>
      <c r="I64" s="27"/>
    </row>
    <row r="65" spans="1:11" x14ac:dyDescent="0.2">
      <c r="A65" s="58"/>
      <c r="B65" s="59"/>
      <c r="C65" s="59"/>
      <c r="D65" s="59"/>
      <c r="E65" s="59"/>
      <c r="F65" s="59"/>
      <c r="G65" s="59"/>
      <c r="H65" s="60"/>
      <c r="I65" s="27"/>
    </row>
    <row r="66" spans="1:11" x14ac:dyDescent="0.2">
      <c r="A66" s="61" t="s">
        <v>111</v>
      </c>
      <c r="B66" s="62"/>
      <c r="C66" s="62"/>
      <c r="D66" s="62"/>
      <c r="E66" s="62"/>
      <c r="F66" s="62"/>
      <c r="G66" s="62"/>
      <c r="H66" s="62"/>
      <c r="I66" s="19">
        <v>0</v>
      </c>
    </row>
    <row r="67" spans="1:11" x14ac:dyDescent="0.2">
      <c r="A67" s="64" t="s">
        <v>112</v>
      </c>
      <c r="B67" s="65"/>
      <c r="C67" s="65"/>
      <c r="D67" s="65"/>
      <c r="E67" s="65"/>
      <c r="F67" s="65"/>
      <c r="G67" s="65"/>
      <c r="H67" s="66"/>
      <c r="I67" s="29">
        <f>(I44-I66)/I37</f>
        <v>2.033944538800252E-3</v>
      </c>
    </row>
    <row r="68" spans="1:11" x14ac:dyDescent="0.2">
      <c r="A68" s="67" t="s">
        <v>113</v>
      </c>
      <c r="B68" s="67"/>
      <c r="C68" s="67"/>
      <c r="D68" s="67"/>
      <c r="E68" s="67"/>
      <c r="F68" s="67"/>
      <c r="G68" s="67"/>
      <c r="H68" s="67"/>
      <c r="I68" s="27"/>
    </row>
    <row r="69" spans="1:11" x14ac:dyDescent="0.2">
      <c r="A69" s="58"/>
      <c r="B69" s="59"/>
      <c r="C69" s="59"/>
      <c r="D69" s="59"/>
      <c r="E69" s="59"/>
      <c r="F69" s="59"/>
      <c r="G69" s="59"/>
      <c r="H69" s="60"/>
      <c r="I69" s="24"/>
    </row>
    <row r="70" spans="1:11" x14ac:dyDescent="0.2">
      <c r="A70" s="61" t="s">
        <v>114</v>
      </c>
      <c r="B70" s="62"/>
      <c r="C70" s="62"/>
      <c r="D70" s="62"/>
      <c r="E70" s="62"/>
      <c r="F70" s="62"/>
      <c r="G70" s="62"/>
      <c r="H70" s="62"/>
      <c r="I70" s="9"/>
    </row>
    <row r="71" spans="1:11" x14ac:dyDescent="0.2">
      <c r="A71" s="56" t="s">
        <v>115</v>
      </c>
      <c r="B71" s="57"/>
      <c r="C71" s="57"/>
      <c r="D71" s="57"/>
      <c r="E71" s="57"/>
      <c r="F71" s="57"/>
      <c r="G71" s="57"/>
      <c r="H71" s="57"/>
      <c r="I71" s="9">
        <f>I31+I44-I66</f>
        <v>2515.125</v>
      </c>
      <c r="J71" s="100"/>
    </row>
    <row r="72" spans="1:11" x14ac:dyDescent="0.2">
      <c r="A72" s="56" t="s">
        <v>116</v>
      </c>
      <c r="B72" s="57"/>
      <c r="C72" s="57"/>
      <c r="D72" s="57"/>
      <c r="E72" s="57"/>
      <c r="F72" s="57"/>
      <c r="G72" s="57"/>
      <c r="H72" s="57"/>
      <c r="I72" s="20">
        <f>I71/I33</f>
        <v>2.7891489091130027E-3</v>
      </c>
    </row>
    <row r="73" spans="1:11" x14ac:dyDescent="0.2">
      <c r="A73" s="63"/>
      <c r="B73" s="57"/>
      <c r="C73" s="57"/>
      <c r="D73" s="57"/>
      <c r="E73" s="57"/>
      <c r="F73" s="57"/>
      <c r="G73" s="57"/>
      <c r="H73" s="57"/>
      <c r="I73" s="20"/>
    </row>
    <row r="74" spans="1:11" x14ac:dyDescent="0.2">
      <c r="A74" s="68" t="s">
        <v>117</v>
      </c>
      <c r="B74" s="69"/>
      <c r="C74" s="69"/>
      <c r="D74" s="69"/>
      <c r="E74" s="69"/>
      <c r="F74" s="69"/>
      <c r="G74" s="69"/>
      <c r="H74" s="69"/>
      <c r="I74" s="13"/>
    </row>
    <row r="75" spans="1:11" x14ac:dyDescent="0.2">
      <c r="A75" s="56" t="s">
        <v>118</v>
      </c>
      <c r="B75" s="57"/>
      <c r="C75" s="57"/>
      <c r="D75" s="57"/>
      <c r="E75" s="57"/>
      <c r="F75" s="57"/>
      <c r="G75" s="57"/>
      <c r="H75" s="70"/>
      <c r="I75" s="31">
        <v>2.5000000000000001E-3</v>
      </c>
    </row>
    <row r="76" spans="1:11" x14ac:dyDescent="0.2">
      <c r="A76" s="56" t="s">
        <v>119</v>
      </c>
      <c r="B76" s="57"/>
      <c r="C76" s="57"/>
      <c r="D76" s="57"/>
      <c r="E76" s="57"/>
      <c r="F76" s="57"/>
      <c r="G76" s="57"/>
      <c r="H76" s="57"/>
      <c r="I76" s="17"/>
    </row>
    <row r="77" spans="1:11" x14ac:dyDescent="0.2">
      <c r="A77" s="56" t="s">
        <v>120</v>
      </c>
      <c r="B77" s="57"/>
      <c r="C77" s="57"/>
      <c r="D77" s="57"/>
      <c r="E77" s="57"/>
      <c r="F77" s="57"/>
      <c r="G77" s="57"/>
      <c r="H77" s="57"/>
      <c r="I77" s="20">
        <f>I39+I75</f>
        <v>3.2659154553393369E-3</v>
      </c>
      <c r="K77" s="53"/>
    </row>
  </sheetData>
  <mergeCells count="77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42:H42"/>
    <mergeCell ref="A43:H43"/>
    <mergeCell ref="A44:H44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  <mergeCell ref="A45:H45"/>
    <mergeCell ref="A46:H46"/>
    <mergeCell ref="A54:H54"/>
    <mergeCell ref="A55:H55"/>
    <mergeCell ref="A56:H56"/>
    <mergeCell ref="A52:H52"/>
    <mergeCell ref="A53:H53"/>
    <mergeCell ref="A47:H47"/>
    <mergeCell ref="A48:H48"/>
    <mergeCell ref="A49:H49"/>
    <mergeCell ref="A50:H50"/>
    <mergeCell ref="A51:H51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74:H74"/>
    <mergeCell ref="A75:H75"/>
    <mergeCell ref="A76:H76"/>
    <mergeCell ref="A77:H77"/>
    <mergeCell ref="A69:H69"/>
    <mergeCell ref="A70:H70"/>
    <mergeCell ref="A71:H71"/>
    <mergeCell ref="A72:H72"/>
    <mergeCell ref="A73:H73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opLeftCell="A25" workbookViewId="0">
      <selection activeCell="M41" sqref="M41"/>
    </sheetView>
  </sheetViews>
  <sheetFormatPr defaultColWidth="9.140625" defaultRowHeight="12.75" x14ac:dyDescent="0.2"/>
  <cols>
    <col min="6" max="6" width="2" customWidth="1"/>
    <col min="7" max="8" width="9.140625" hidden="1" customWidth="1"/>
    <col min="9" max="9" width="20.7109375" customWidth="1"/>
  </cols>
  <sheetData>
    <row r="1" spans="1:9" x14ac:dyDescent="0.2">
      <c r="A1" s="99" t="s">
        <v>0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7"/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9" t="s">
        <v>14</v>
      </c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97"/>
      <c r="B4" s="98"/>
      <c r="C4" s="98"/>
      <c r="D4" s="98"/>
      <c r="E4" s="98"/>
      <c r="F4" s="98"/>
      <c r="G4" s="98"/>
      <c r="H4" s="98"/>
      <c r="I4" s="98"/>
    </row>
    <row r="5" spans="1:9" x14ac:dyDescent="0.2">
      <c r="A5" s="97" t="s">
        <v>2</v>
      </c>
      <c r="B5" s="98"/>
      <c r="C5" s="98"/>
      <c r="D5" s="98"/>
      <c r="E5" s="98"/>
      <c r="F5" s="98"/>
      <c r="G5" s="98"/>
      <c r="H5" s="98"/>
      <c r="I5" s="98"/>
    </row>
    <row r="6" spans="1:9" x14ac:dyDescent="0.2">
      <c r="A6" s="97"/>
      <c r="B6" s="98"/>
      <c r="C6" s="98"/>
      <c r="D6" s="98"/>
      <c r="E6" s="98"/>
      <c r="F6" s="98"/>
      <c r="G6" s="98"/>
      <c r="H6" s="98"/>
      <c r="I6" s="98"/>
    </row>
    <row r="7" spans="1:9" x14ac:dyDescent="0.2">
      <c r="A7" s="97" t="s">
        <v>3</v>
      </c>
      <c r="B7" s="98"/>
      <c r="C7" s="98"/>
      <c r="D7" s="98"/>
      <c r="E7" s="98"/>
      <c r="F7" s="98"/>
      <c r="G7" s="98"/>
      <c r="H7" s="98"/>
      <c r="I7" s="98"/>
    </row>
    <row r="8" spans="1:9" x14ac:dyDescent="0.2">
      <c r="A8" s="97"/>
      <c r="B8" s="98"/>
      <c r="C8" s="98"/>
      <c r="D8" s="98"/>
      <c r="E8" s="98"/>
      <c r="F8" s="98"/>
      <c r="G8" s="98"/>
      <c r="H8" s="98"/>
      <c r="I8" s="98"/>
    </row>
    <row r="9" spans="1:9" x14ac:dyDescent="0.2">
      <c r="A9" s="63"/>
      <c r="B9" s="57"/>
      <c r="C9" s="57"/>
      <c r="D9" s="57"/>
      <c r="E9" s="57"/>
      <c r="F9" s="57"/>
      <c r="G9" s="57"/>
      <c r="H9" s="57"/>
      <c r="I9" s="2" t="s">
        <v>4</v>
      </c>
    </row>
    <row r="10" spans="1:9" x14ac:dyDescent="0.2">
      <c r="A10" s="68" t="s">
        <v>15</v>
      </c>
      <c r="B10" s="57"/>
      <c r="C10" s="57"/>
      <c r="D10" s="57"/>
      <c r="E10" s="57"/>
      <c r="F10" s="57"/>
      <c r="G10" s="57"/>
      <c r="H10" s="57"/>
      <c r="I10" s="2"/>
    </row>
    <row r="11" spans="1:9" x14ac:dyDescent="0.2">
      <c r="A11" s="68" t="s">
        <v>16</v>
      </c>
      <c r="B11" s="57"/>
      <c r="C11" s="57"/>
      <c r="D11" s="57"/>
      <c r="E11" s="57"/>
      <c r="F11" s="57"/>
      <c r="G11" s="57"/>
      <c r="H11" s="57"/>
      <c r="I11" s="2"/>
    </row>
    <row r="12" spans="1:9" x14ac:dyDescent="0.2">
      <c r="A12" s="63" t="s">
        <v>17</v>
      </c>
      <c r="B12" s="57"/>
      <c r="C12" s="57"/>
      <c r="D12" s="57"/>
      <c r="E12" s="57"/>
      <c r="F12" s="57"/>
      <c r="G12" s="57"/>
      <c r="H12" s="57"/>
      <c r="I12" s="4"/>
    </row>
    <row r="13" spans="1:9" x14ac:dyDescent="0.2">
      <c r="A13" s="63" t="s">
        <v>18</v>
      </c>
      <c r="B13" s="57"/>
      <c r="C13" s="57"/>
      <c r="D13" s="57"/>
      <c r="E13" s="57"/>
      <c r="F13" s="57"/>
      <c r="G13" s="57"/>
      <c r="H13" s="57"/>
      <c r="I13" s="4"/>
    </row>
    <row r="14" spans="1:9" x14ac:dyDescent="0.2">
      <c r="A14" s="63" t="s">
        <v>19</v>
      </c>
      <c r="B14" s="57"/>
      <c r="C14" s="57"/>
      <c r="D14" s="57"/>
      <c r="E14" s="57"/>
      <c r="F14" s="57"/>
      <c r="G14" s="57"/>
      <c r="H14" s="57"/>
      <c r="I14" s="4"/>
    </row>
    <row r="15" spans="1:9" x14ac:dyDescent="0.2">
      <c r="A15" s="68" t="s">
        <v>20</v>
      </c>
      <c r="B15" s="57"/>
      <c r="C15" s="57"/>
      <c r="D15" s="57"/>
      <c r="E15" s="57"/>
      <c r="F15" s="57"/>
      <c r="G15" s="57"/>
      <c r="H15" s="57"/>
      <c r="I15" s="2"/>
    </row>
    <row r="16" spans="1:9" x14ac:dyDescent="0.2">
      <c r="A16" s="63" t="s">
        <v>21</v>
      </c>
      <c r="B16" s="57"/>
      <c r="C16" s="57"/>
      <c r="D16" s="57"/>
      <c r="E16" s="57"/>
      <c r="F16" s="57"/>
      <c r="G16" s="57"/>
      <c r="H16" s="57"/>
      <c r="I16" s="8">
        <v>679.86440000000005</v>
      </c>
    </row>
    <row r="17" spans="1:9" x14ac:dyDescent="0.2">
      <c r="A17" s="63" t="s">
        <v>18</v>
      </c>
      <c r="B17" s="57"/>
      <c r="C17" s="57"/>
      <c r="D17" s="57"/>
      <c r="E17" s="57"/>
      <c r="F17" s="57"/>
      <c r="G17" s="57"/>
      <c r="H17" s="57"/>
      <c r="I17" s="4"/>
    </row>
    <row r="18" spans="1:9" x14ac:dyDescent="0.2">
      <c r="A18" s="63" t="s">
        <v>19</v>
      </c>
      <c r="B18" s="57"/>
      <c r="C18" s="57"/>
      <c r="D18" s="57"/>
      <c r="E18" s="57"/>
      <c r="F18" s="57"/>
      <c r="G18" s="57"/>
      <c r="H18" s="57"/>
      <c r="I18" s="4"/>
    </row>
    <row r="19" spans="1:9" x14ac:dyDescent="0.2">
      <c r="A19" s="68" t="s">
        <v>22</v>
      </c>
      <c r="B19" s="57"/>
      <c r="C19" s="57"/>
      <c r="D19" s="57"/>
      <c r="E19" s="57"/>
      <c r="F19" s="57"/>
      <c r="G19" s="57"/>
      <c r="H19" s="57"/>
      <c r="I19" s="7">
        <f>SUM(I12:I14)+SUM(I16:I18)</f>
        <v>679.86440000000005</v>
      </c>
    </row>
    <row r="20" spans="1:9" x14ac:dyDescent="0.2">
      <c r="A20" s="63"/>
      <c r="B20" s="57"/>
      <c r="C20" s="57"/>
      <c r="D20" s="57"/>
      <c r="E20" s="57"/>
      <c r="F20" s="57"/>
      <c r="G20" s="57"/>
      <c r="H20" s="57"/>
      <c r="I20" s="1"/>
    </row>
    <row r="21" spans="1:9" x14ac:dyDescent="0.2">
      <c r="A21" s="68" t="s">
        <v>23</v>
      </c>
      <c r="B21" s="57"/>
      <c r="C21" s="57"/>
      <c r="D21" s="57"/>
      <c r="E21" s="57"/>
      <c r="F21" s="57"/>
      <c r="G21" s="57"/>
      <c r="H21" s="57"/>
      <c r="I21" s="2"/>
    </row>
    <row r="22" spans="1:9" x14ac:dyDescent="0.2">
      <c r="A22" s="68" t="s">
        <v>16</v>
      </c>
      <c r="B22" s="57"/>
      <c r="C22" s="57"/>
      <c r="D22" s="57"/>
      <c r="E22" s="57"/>
      <c r="F22" s="57"/>
      <c r="G22" s="57"/>
      <c r="H22" s="57"/>
      <c r="I22" s="2"/>
    </row>
    <row r="23" spans="1:9" x14ac:dyDescent="0.2">
      <c r="A23" s="63" t="s">
        <v>24</v>
      </c>
      <c r="B23" s="57"/>
      <c r="C23" s="57"/>
      <c r="D23" s="57"/>
      <c r="E23" s="57"/>
      <c r="F23" s="57"/>
      <c r="G23" s="57"/>
      <c r="H23" s="57"/>
      <c r="I23" s="4"/>
    </row>
    <row r="24" spans="1:9" x14ac:dyDescent="0.2">
      <c r="A24" s="63" t="s">
        <v>25</v>
      </c>
      <c r="B24" s="57"/>
      <c r="C24" s="57"/>
      <c r="D24" s="57"/>
      <c r="E24" s="57"/>
      <c r="F24" s="57"/>
      <c r="G24" s="57"/>
      <c r="H24" s="57"/>
      <c r="I24" s="4"/>
    </row>
    <row r="25" spans="1:9" x14ac:dyDescent="0.2">
      <c r="A25" s="63" t="s">
        <v>19</v>
      </c>
      <c r="B25" s="57"/>
      <c r="C25" s="57"/>
      <c r="D25" s="57"/>
      <c r="E25" s="57"/>
      <c r="F25" s="57"/>
      <c r="G25" s="57"/>
      <c r="H25" s="57"/>
      <c r="I25" s="4"/>
    </row>
    <row r="26" spans="1:9" x14ac:dyDescent="0.2">
      <c r="A26" s="68" t="s">
        <v>20</v>
      </c>
      <c r="B26" s="57"/>
      <c r="C26" s="57"/>
      <c r="D26" s="57"/>
      <c r="E26" s="57"/>
      <c r="F26" s="57"/>
      <c r="G26" s="57"/>
      <c r="H26" s="57"/>
      <c r="I26" s="2"/>
    </row>
    <row r="27" spans="1:9" x14ac:dyDescent="0.2">
      <c r="A27" s="63" t="s">
        <v>21</v>
      </c>
      <c r="B27" s="57"/>
      <c r="C27" s="57"/>
      <c r="D27" s="57"/>
      <c r="E27" s="57"/>
      <c r="F27" s="57"/>
      <c r="G27" s="57"/>
      <c r="H27" s="57"/>
      <c r="I27" s="4"/>
    </row>
    <row r="28" spans="1:9" x14ac:dyDescent="0.2">
      <c r="A28" s="63" t="s">
        <v>25</v>
      </c>
      <c r="B28" s="57"/>
      <c r="C28" s="57"/>
      <c r="D28" s="57"/>
      <c r="E28" s="57"/>
      <c r="F28" s="57"/>
      <c r="G28" s="57"/>
      <c r="H28" s="57"/>
      <c r="I28" s="4"/>
    </row>
    <row r="29" spans="1:9" x14ac:dyDescent="0.2">
      <c r="A29" s="63" t="s">
        <v>19</v>
      </c>
      <c r="B29" s="57"/>
      <c r="C29" s="57"/>
      <c r="D29" s="57"/>
      <c r="E29" s="57"/>
      <c r="F29" s="57"/>
      <c r="G29" s="57"/>
      <c r="H29" s="57"/>
      <c r="I29" s="4">
        <v>0</v>
      </c>
    </row>
    <row r="30" spans="1:9" x14ac:dyDescent="0.2">
      <c r="A30" s="68" t="s">
        <v>26</v>
      </c>
      <c r="B30" s="57"/>
      <c r="C30" s="57"/>
      <c r="D30" s="57"/>
      <c r="E30" s="57"/>
      <c r="F30" s="57"/>
      <c r="G30" s="57"/>
      <c r="H30" s="57"/>
      <c r="I30" s="3">
        <f>SUM(I23:I25)+SUM(I27:I29)</f>
        <v>0</v>
      </c>
    </row>
    <row r="31" spans="1:9" x14ac:dyDescent="0.2">
      <c r="A31" s="63"/>
      <c r="B31" s="57"/>
      <c r="C31" s="57"/>
      <c r="D31" s="57"/>
      <c r="E31" s="57"/>
      <c r="F31" s="57"/>
      <c r="G31" s="57"/>
      <c r="H31" s="57"/>
      <c r="I31" s="1"/>
    </row>
    <row r="32" spans="1:9" x14ac:dyDescent="0.2">
      <c r="A32" s="68" t="s">
        <v>27</v>
      </c>
      <c r="B32" s="57"/>
      <c r="C32" s="57"/>
      <c r="D32" s="57"/>
      <c r="E32" s="57"/>
      <c r="F32" s="57"/>
      <c r="G32" s="57"/>
      <c r="H32" s="57"/>
      <c r="I32" s="2"/>
    </row>
    <row r="33" spans="1:9" x14ac:dyDescent="0.2">
      <c r="A33" s="63" t="s">
        <v>28</v>
      </c>
      <c r="B33" s="57"/>
      <c r="C33" s="57"/>
      <c r="D33" s="57"/>
      <c r="E33" s="57"/>
      <c r="F33" s="57"/>
      <c r="G33" s="57"/>
      <c r="H33" s="57"/>
      <c r="I33" s="4"/>
    </row>
    <row r="34" spans="1:9" x14ac:dyDescent="0.2">
      <c r="A34" s="63" t="s">
        <v>29</v>
      </c>
      <c r="B34" s="57"/>
      <c r="C34" s="57"/>
      <c r="D34" s="57"/>
      <c r="E34" s="57"/>
      <c r="F34" s="57"/>
      <c r="G34" s="57"/>
      <c r="H34" s="57"/>
      <c r="I34" s="4"/>
    </row>
    <row r="35" spans="1:9" x14ac:dyDescent="0.2">
      <c r="A35" s="63" t="s">
        <v>19</v>
      </c>
      <c r="B35" s="57"/>
      <c r="C35" s="57"/>
      <c r="D35" s="57"/>
      <c r="E35" s="57"/>
      <c r="F35" s="57"/>
      <c r="G35" s="57"/>
      <c r="H35" s="57"/>
      <c r="I35" s="4"/>
    </row>
    <row r="36" spans="1:9" x14ac:dyDescent="0.2">
      <c r="A36" s="68" t="s">
        <v>30</v>
      </c>
      <c r="B36" s="57"/>
      <c r="C36" s="57"/>
      <c r="D36" s="57"/>
      <c r="E36" s="57"/>
      <c r="F36" s="57"/>
      <c r="G36" s="57"/>
      <c r="H36" s="57"/>
      <c r="I36" s="3">
        <f>SUM(I33:I35)</f>
        <v>0</v>
      </c>
    </row>
    <row r="37" spans="1:9" x14ac:dyDescent="0.2">
      <c r="A37" s="63"/>
      <c r="B37" s="57"/>
      <c r="C37" s="57"/>
      <c r="D37" s="57"/>
      <c r="E37" s="57"/>
      <c r="F37" s="57"/>
      <c r="G37" s="57"/>
      <c r="H37" s="57"/>
      <c r="I37" s="1"/>
    </row>
    <row r="38" spans="1:9" x14ac:dyDescent="0.2">
      <c r="A38" s="68" t="s">
        <v>31</v>
      </c>
      <c r="B38" s="57"/>
      <c r="C38" s="57"/>
      <c r="D38" s="57"/>
      <c r="E38" s="57"/>
      <c r="F38" s="57"/>
      <c r="G38" s="57"/>
      <c r="H38" s="57"/>
      <c r="I38" s="2"/>
    </row>
    <row r="39" spans="1:9" x14ac:dyDescent="0.2">
      <c r="A39" s="63" t="s">
        <v>28</v>
      </c>
      <c r="B39" s="57"/>
      <c r="C39" s="57"/>
      <c r="D39" s="57"/>
      <c r="E39" s="57"/>
      <c r="F39" s="57"/>
      <c r="G39" s="57"/>
      <c r="H39" s="57"/>
      <c r="I39" s="4"/>
    </row>
    <row r="40" spans="1:9" x14ac:dyDescent="0.2">
      <c r="A40" s="63" t="s">
        <v>29</v>
      </c>
      <c r="B40" s="57"/>
      <c r="C40" s="57"/>
      <c r="D40" s="57"/>
      <c r="E40" s="57"/>
      <c r="F40" s="57"/>
      <c r="G40" s="57"/>
      <c r="H40" s="57"/>
      <c r="I40" s="4"/>
    </row>
    <row r="41" spans="1:9" x14ac:dyDescent="0.2">
      <c r="A41" s="63" t="s">
        <v>19</v>
      </c>
      <c r="B41" s="57"/>
      <c r="C41" s="57"/>
      <c r="D41" s="57"/>
      <c r="E41" s="57"/>
      <c r="F41" s="57"/>
      <c r="G41" s="57"/>
      <c r="H41" s="57"/>
      <c r="I41" s="4"/>
    </row>
    <row r="42" spans="1:9" x14ac:dyDescent="0.2">
      <c r="A42" s="68" t="s">
        <v>32</v>
      </c>
      <c r="B42" s="57"/>
      <c r="C42" s="57"/>
      <c r="D42" s="57"/>
      <c r="E42" s="57"/>
      <c r="F42" s="57"/>
      <c r="G42" s="57"/>
      <c r="H42" s="57"/>
      <c r="I42" s="3">
        <f>SUM(I39:I41)</f>
        <v>0</v>
      </c>
    </row>
    <row r="43" spans="1:9" s="54" customFormat="1" x14ac:dyDescent="0.2">
      <c r="A43" s="63"/>
      <c r="B43" s="57"/>
      <c r="C43" s="57"/>
      <c r="D43" s="57"/>
      <c r="E43" s="57"/>
      <c r="F43" s="57"/>
      <c r="G43" s="57"/>
      <c r="H43" s="57"/>
      <c r="I43" s="55"/>
    </row>
    <row r="44" spans="1:9" s="54" customFormat="1" x14ac:dyDescent="0.2">
      <c r="A44" s="68" t="s">
        <v>146</v>
      </c>
      <c r="B44" s="69"/>
      <c r="C44" s="69"/>
      <c r="D44" s="69"/>
      <c r="E44" s="69"/>
      <c r="F44" s="69"/>
      <c r="G44" s="69"/>
      <c r="H44" s="69"/>
      <c r="I44" s="55">
        <v>10.803000000000001</v>
      </c>
    </row>
    <row r="45" spans="1:9" x14ac:dyDescent="0.2">
      <c r="A45" s="63"/>
      <c r="B45" s="57"/>
      <c r="C45" s="57"/>
      <c r="D45" s="57"/>
      <c r="E45" s="57"/>
      <c r="F45" s="57"/>
      <c r="G45" s="57"/>
      <c r="H45" s="57"/>
      <c r="I45" s="1"/>
    </row>
    <row r="46" spans="1:9" x14ac:dyDescent="0.2">
      <c r="A46" s="68" t="s">
        <v>33</v>
      </c>
      <c r="B46" s="57"/>
      <c r="C46" s="57"/>
      <c r="D46" s="57"/>
      <c r="E46" s="57"/>
      <c r="F46" s="57"/>
      <c r="G46" s="57"/>
      <c r="H46" s="57"/>
      <c r="I46" s="2"/>
    </row>
    <row r="47" spans="1:9" x14ac:dyDescent="0.2">
      <c r="A47" s="63" t="s">
        <v>28</v>
      </c>
      <c r="B47" s="57"/>
      <c r="C47" s="57"/>
      <c r="D47" s="57"/>
      <c r="E47" s="57"/>
      <c r="F47" s="57"/>
      <c r="G47" s="57"/>
      <c r="H47" s="57"/>
      <c r="I47" s="4"/>
    </row>
    <row r="48" spans="1:9" x14ac:dyDescent="0.2">
      <c r="A48" s="63" t="s">
        <v>29</v>
      </c>
      <c r="B48" s="57"/>
      <c r="C48" s="57"/>
      <c r="D48" s="57"/>
      <c r="E48" s="57"/>
      <c r="F48" s="57"/>
      <c r="G48" s="57"/>
      <c r="H48" s="57"/>
      <c r="I48" s="4"/>
    </row>
    <row r="49" spans="1:9" x14ac:dyDescent="0.2">
      <c r="A49" s="68" t="s">
        <v>34</v>
      </c>
      <c r="B49" s="57"/>
      <c r="C49" s="57"/>
      <c r="D49" s="57"/>
      <c r="E49" s="57"/>
      <c r="F49" s="57"/>
      <c r="G49" s="57"/>
      <c r="H49" s="57"/>
      <c r="I49" s="4"/>
    </row>
    <row r="50" spans="1:9" x14ac:dyDescent="0.2">
      <c r="A50" s="63"/>
      <c r="B50" s="57"/>
      <c r="C50" s="57"/>
      <c r="D50" s="57"/>
      <c r="E50" s="57"/>
      <c r="F50" s="57"/>
      <c r="G50" s="57"/>
      <c r="H50" s="57"/>
      <c r="I50" s="3">
        <f>SUM(I47:I49)</f>
        <v>0</v>
      </c>
    </row>
    <row r="51" spans="1:9" x14ac:dyDescent="0.2">
      <c r="A51" s="63"/>
      <c r="B51" s="57"/>
      <c r="C51" s="57"/>
      <c r="D51" s="57"/>
      <c r="E51" s="57"/>
      <c r="F51" s="57"/>
      <c r="G51" s="57"/>
      <c r="H51" s="57"/>
      <c r="I51" s="1"/>
    </row>
    <row r="52" spans="1:9" x14ac:dyDescent="0.2">
      <c r="A52" s="68" t="s">
        <v>35</v>
      </c>
      <c r="B52" s="57"/>
      <c r="C52" s="57"/>
      <c r="D52" s="57"/>
      <c r="E52" s="57"/>
      <c r="F52" s="57"/>
      <c r="G52" s="57"/>
      <c r="H52" s="57"/>
      <c r="I52" s="2"/>
    </row>
    <row r="53" spans="1:9" x14ac:dyDescent="0.2">
      <c r="A53" s="63" t="s">
        <v>28</v>
      </c>
      <c r="B53" s="57"/>
      <c r="C53" s="57"/>
      <c r="D53" s="57"/>
      <c r="E53" s="57"/>
      <c r="F53" s="57"/>
      <c r="G53" s="57"/>
      <c r="H53" s="57"/>
      <c r="I53" s="4"/>
    </row>
    <row r="54" spans="1:9" x14ac:dyDescent="0.2">
      <c r="A54" s="63" t="s">
        <v>29</v>
      </c>
      <c r="B54" s="57"/>
      <c r="C54" s="57"/>
      <c r="D54" s="57"/>
      <c r="E54" s="57"/>
      <c r="F54" s="57"/>
      <c r="G54" s="57"/>
      <c r="H54" s="57"/>
      <c r="I54" s="4"/>
    </row>
    <row r="55" spans="1:9" x14ac:dyDescent="0.2">
      <c r="A55" s="63" t="s">
        <v>19</v>
      </c>
      <c r="B55" s="57"/>
      <c r="C55" s="57"/>
      <c r="D55" s="57"/>
      <c r="E55" s="57"/>
      <c r="F55" s="57"/>
      <c r="G55" s="57"/>
      <c r="H55" s="57"/>
      <c r="I55" s="4"/>
    </row>
    <row r="56" spans="1:9" x14ac:dyDescent="0.2">
      <c r="A56" s="68" t="s">
        <v>36</v>
      </c>
      <c r="B56" s="57"/>
      <c r="C56" s="57"/>
      <c r="D56" s="57"/>
      <c r="E56" s="57"/>
      <c r="F56" s="57"/>
      <c r="G56" s="57"/>
      <c r="H56" s="57"/>
      <c r="I56" s="3">
        <f>SUM(I53:I55)</f>
        <v>0</v>
      </c>
    </row>
    <row r="57" spans="1:9" x14ac:dyDescent="0.2">
      <c r="A57" s="63"/>
      <c r="B57" s="57"/>
      <c r="C57" s="57"/>
      <c r="D57" s="57"/>
      <c r="E57" s="57"/>
      <c r="F57" s="57"/>
      <c r="G57" s="57"/>
      <c r="H57" s="57"/>
      <c r="I57" s="2"/>
    </row>
    <row r="58" spans="1:9" x14ac:dyDescent="0.2">
      <c r="A58" s="68" t="s">
        <v>37</v>
      </c>
      <c r="B58" s="57"/>
      <c r="C58" s="57"/>
      <c r="D58" s="57"/>
      <c r="E58" s="57"/>
      <c r="F58" s="57"/>
      <c r="G58" s="57"/>
      <c r="H58" s="57"/>
      <c r="I58" s="7">
        <f>I19+I30+I36+I42+I44+I50+I56</f>
        <v>690.66740000000004</v>
      </c>
    </row>
    <row r="62" spans="1:9" x14ac:dyDescent="0.2">
      <c r="A62" s="5" t="s">
        <v>13</v>
      </c>
    </row>
  </sheetData>
  <mergeCells count="58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5:H45"/>
    <mergeCell ref="A46:H46"/>
    <mergeCell ref="A47:H47"/>
    <mergeCell ref="A43:H43"/>
    <mergeCell ref="A44:H44"/>
    <mergeCell ref="A48:H48"/>
    <mergeCell ref="A49:H49"/>
    <mergeCell ref="A50:H50"/>
    <mergeCell ref="A51:H51"/>
    <mergeCell ref="A52:H52"/>
    <mergeCell ref="A58:H58"/>
    <mergeCell ref="A53:H53"/>
    <mergeCell ref="A54:H54"/>
    <mergeCell ref="A55:H55"/>
    <mergeCell ref="A56:H56"/>
    <mergeCell ref="A57:H57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rightToLeft="1" topLeftCell="A71" workbookViewId="0">
      <selection activeCell="B106" sqref="B106"/>
    </sheetView>
  </sheetViews>
  <sheetFormatPr defaultColWidth="9.140625" defaultRowHeight="12.75" x14ac:dyDescent="0.2"/>
  <cols>
    <col min="1" max="1" width="83.5703125" customWidth="1"/>
    <col min="2" max="2" width="20.7109375" customWidth="1"/>
    <col min="3" max="3" width="9.140625" customWidth="1"/>
    <col min="4" max="4" width="52.140625" bestFit="1" customWidth="1"/>
  </cols>
  <sheetData>
    <row r="1" spans="1:3" x14ac:dyDescent="0.2">
      <c r="A1" s="99" t="s">
        <v>0</v>
      </c>
      <c r="B1" s="98"/>
    </row>
    <row r="2" spans="1:3" x14ac:dyDescent="0.2">
      <c r="A2" s="97"/>
      <c r="B2" s="98"/>
    </row>
    <row r="3" spans="1:3" x14ac:dyDescent="0.2">
      <c r="A3" s="99" t="s">
        <v>39</v>
      </c>
      <c r="B3" s="98"/>
    </row>
    <row r="4" spans="1:3" x14ac:dyDescent="0.2">
      <c r="A4" s="97"/>
      <c r="B4" s="98"/>
    </row>
    <row r="5" spans="1:3" x14ac:dyDescent="0.2">
      <c r="A5" s="97" t="s">
        <v>2</v>
      </c>
      <c r="B5" s="98"/>
    </row>
    <row r="6" spans="1:3" x14ac:dyDescent="0.2">
      <c r="A6" s="97"/>
      <c r="B6" s="98"/>
    </row>
    <row r="7" spans="1:3" x14ac:dyDescent="0.2">
      <c r="A7" s="97" t="s">
        <v>3</v>
      </c>
      <c r="B7" s="98"/>
    </row>
    <row r="8" spans="1:3" x14ac:dyDescent="0.2">
      <c r="A8" s="97"/>
      <c r="B8" s="98"/>
    </row>
    <row r="9" spans="1:3" x14ac:dyDescent="0.2">
      <c r="A9" s="35"/>
      <c r="B9" s="2" t="s">
        <v>4</v>
      </c>
      <c r="C9" s="34"/>
    </row>
    <row r="10" spans="1:3" x14ac:dyDescent="0.2">
      <c r="A10" s="37" t="s">
        <v>121</v>
      </c>
      <c r="B10" s="2"/>
      <c r="C10" s="34"/>
    </row>
    <row r="11" spans="1:3" x14ac:dyDescent="0.2">
      <c r="A11" s="35" t="s">
        <v>73</v>
      </c>
      <c r="B11" s="7">
        <v>99.682196078431389</v>
      </c>
      <c r="C11" s="34"/>
    </row>
    <row r="12" spans="1:3" s="6" customFormat="1" x14ac:dyDescent="0.2">
      <c r="A12" s="35" t="s">
        <v>53</v>
      </c>
      <c r="B12" s="7">
        <v>197.40254579999998</v>
      </c>
      <c r="C12" s="34"/>
    </row>
    <row r="13" spans="1:3" s="6" customFormat="1" x14ac:dyDescent="0.2">
      <c r="A13" s="35" t="s">
        <v>54</v>
      </c>
      <c r="B13" s="7">
        <v>0</v>
      </c>
      <c r="C13" s="34"/>
    </row>
    <row r="14" spans="1:3" s="6" customFormat="1" x14ac:dyDescent="0.2">
      <c r="A14" s="35" t="s">
        <v>71</v>
      </c>
      <c r="B14" s="7">
        <v>51.857333333333337</v>
      </c>
      <c r="C14" s="34"/>
    </row>
    <row r="15" spans="1:3" s="6" customFormat="1" x14ac:dyDescent="0.2">
      <c r="A15" s="35" t="s">
        <v>63</v>
      </c>
      <c r="B15" s="7">
        <v>58.296173834040111</v>
      </c>
      <c r="C15" s="34"/>
    </row>
    <row r="16" spans="1:3" s="6" customFormat="1" x14ac:dyDescent="0.2">
      <c r="A16" s="35" t="s">
        <v>72</v>
      </c>
      <c r="B16" s="7">
        <v>78.195166666666665</v>
      </c>
      <c r="C16" s="34"/>
    </row>
    <row r="17" spans="1:3" s="6" customFormat="1" x14ac:dyDescent="0.2">
      <c r="A17" s="35" t="s">
        <v>52</v>
      </c>
      <c r="B17" s="7">
        <v>0</v>
      </c>
      <c r="C17" s="34"/>
    </row>
    <row r="18" spans="1:3" s="6" customFormat="1" x14ac:dyDescent="0.2">
      <c r="A18" s="35" t="s">
        <v>66</v>
      </c>
      <c r="B18" s="7">
        <v>0</v>
      </c>
      <c r="C18" s="34"/>
    </row>
    <row r="19" spans="1:3" s="6" customFormat="1" x14ac:dyDescent="0.2">
      <c r="A19" s="37" t="s">
        <v>122</v>
      </c>
      <c r="B19" s="9">
        <f>SUM(B11:B18)</f>
        <v>485.43341571247151</v>
      </c>
      <c r="C19" s="34"/>
    </row>
    <row r="20" spans="1:3" s="6" customFormat="1" x14ac:dyDescent="0.2">
      <c r="A20" s="35"/>
      <c r="B20" s="9"/>
      <c r="C20" s="34"/>
    </row>
    <row r="21" spans="1:3" s="6" customFormat="1" x14ac:dyDescent="0.2">
      <c r="A21" s="37" t="s">
        <v>123</v>
      </c>
      <c r="B21" s="9"/>
      <c r="C21" s="34"/>
    </row>
    <row r="22" spans="1:3" s="6" customFormat="1" x14ac:dyDescent="0.2">
      <c r="A22" s="35" t="s">
        <v>46</v>
      </c>
      <c r="B22" s="7">
        <v>52.038462858208405</v>
      </c>
      <c r="C22" s="34"/>
    </row>
    <row r="23" spans="1:3" s="6" customFormat="1" x14ac:dyDescent="0.2">
      <c r="A23" s="35" t="s">
        <v>47</v>
      </c>
      <c r="B23" s="7">
        <v>23.053707066666668</v>
      </c>
      <c r="C23" s="34"/>
    </row>
    <row r="24" spans="1:3" s="6" customFormat="1" x14ac:dyDescent="0.2">
      <c r="A24" s="35" t="s">
        <v>48</v>
      </c>
      <c r="B24" s="7">
        <v>21.651208952870903</v>
      </c>
      <c r="C24" s="34"/>
    </row>
    <row r="25" spans="1:3" s="6" customFormat="1" x14ac:dyDescent="0.2">
      <c r="A25" s="35" t="s">
        <v>49</v>
      </c>
      <c r="B25" s="7">
        <v>68.831715623540646</v>
      </c>
      <c r="C25" s="34"/>
    </row>
    <row r="26" spans="1:3" s="6" customFormat="1" x14ac:dyDescent="0.2">
      <c r="A26" s="35" t="s">
        <v>50</v>
      </c>
      <c r="B26" s="7">
        <v>120.10801338758547</v>
      </c>
      <c r="C26" s="34"/>
    </row>
    <row r="27" spans="1:3" s="6" customFormat="1" x14ac:dyDescent="0.2">
      <c r="A27" s="35" t="s">
        <v>51</v>
      </c>
      <c r="B27" s="7">
        <v>2.1445956431763626</v>
      </c>
      <c r="C27" s="34"/>
    </row>
    <row r="28" spans="1:3" s="6" customFormat="1" x14ac:dyDescent="0.2">
      <c r="A28" s="35" t="s">
        <v>55</v>
      </c>
      <c r="B28" s="7">
        <v>22.698028945833332</v>
      </c>
      <c r="C28" s="34"/>
    </row>
    <row r="29" spans="1:3" s="6" customFormat="1" x14ac:dyDescent="0.2">
      <c r="A29" s="35" t="s">
        <v>56</v>
      </c>
      <c r="B29" s="7">
        <v>0</v>
      </c>
      <c r="C29" s="34"/>
    </row>
    <row r="30" spans="1:3" s="6" customFormat="1" x14ac:dyDescent="0.2">
      <c r="A30" s="35" t="s">
        <v>57</v>
      </c>
      <c r="B30" s="7">
        <f>148.711836378887+13.485</f>
        <v>162.19683637888699</v>
      </c>
      <c r="C30" s="34"/>
    </row>
    <row r="31" spans="1:3" s="6" customFormat="1" x14ac:dyDescent="0.2">
      <c r="A31" s="35" t="s">
        <v>58</v>
      </c>
      <c r="B31" s="7">
        <v>181.88740199999998</v>
      </c>
      <c r="C31" s="34"/>
    </row>
    <row r="32" spans="1:3" x14ac:dyDescent="0.2">
      <c r="A32" s="35" t="s">
        <v>59</v>
      </c>
      <c r="B32" s="7">
        <v>108.87275500064875</v>
      </c>
      <c r="C32" s="34"/>
    </row>
    <row r="33" spans="1:3" x14ac:dyDescent="0.2">
      <c r="A33" s="35" t="s">
        <v>60</v>
      </c>
      <c r="B33" s="7">
        <v>51.212249999999997</v>
      </c>
      <c r="C33" s="34"/>
    </row>
    <row r="34" spans="1:3" x14ac:dyDescent="0.2">
      <c r="A34" s="35" t="s">
        <v>61</v>
      </c>
      <c r="B34" s="7">
        <v>226.230297702</v>
      </c>
      <c r="C34" s="34"/>
    </row>
    <row r="35" spans="1:3" x14ac:dyDescent="0.2">
      <c r="A35" s="35" t="s">
        <v>62</v>
      </c>
      <c r="B35" s="7">
        <v>103.70788999946608</v>
      </c>
      <c r="C35" s="34"/>
    </row>
    <row r="36" spans="1:3" x14ac:dyDescent="0.2">
      <c r="A36" s="35" t="s">
        <v>64</v>
      </c>
      <c r="B36" s="7">
        <v>77.487347263921066</v>
      </c>
      <c r="C36" s="34"/>
    </row>
    <row r="37" spans="1:3" x14ac:dyDescent="0.2">
      <c r="A37" s="35" t="s">
        <v>65</v>
      </c>
      <c r="B37" s="7">
        <v>50.103360000000002</v>
      </c>
      <c r="C37" s="34"/>
    </row>
    <row r="38" spans="1:3" x14ac:dyDescent="0.2">
      <c r="A38" s="35" t="s">
        <v>67</v>
      </c>
      <c r="B38" s="7">
        <v>0</v>
      </c>
      <c r="C38" s="34"/>
    </row>
    <row r="39" spans="1:3" x14ac:dyDescent="0.2">
      <c r="A39" s="35" t="s">
        <v>68</v>
      </c>
      <c r="B39" s="7">
        <v>0</v>
      </c>
      <c r="C39" s="34"/>
    </row>
    <row r="40" spans="1:3" x14ac:dyDescent="0.2">
      <c r="A40" s="35" t="s">
        <v>69</v>
      </c>
      <c r="B40" s="7">
        <v>0</v>
      </c>
      <c r="C40" s="34"/>
    </row>
    <row r="41" spans="1:3" x14ac:dyDescent="0.2">
      <c r="A41" s="35" t="s">
        <v>70</v>
      </c>
      <c r="B41" s="7">
        <v>79.56</v>
      </c>
      <c r="C41" s="34"/>
    </row>
    <row r="42" spans="1:3" x14ac:dyDescent="0.2">
      <c r="A42" s="37" t="s">
        <v>124</v>
      </c>
      <c r="B42" s="9">
        <f>SUM(B22:B41)</f>
        <v>1351.7838708228046</v>
      </c>
      <c r="C42" s="53"/>
    </row>
    <row r="43" spans="1:3" x14ac:dyDescent="0.2">
      <c r="A43" s="35"/>
      <c r="B43" s="36"/>
      <c r="C43" s="34"/>
    </row>
    <row r="44" spans="1:3" x14ac:dyDescent="0.2">
      <c r="A44" s="37" t="s">
        <v>40</v>
      </c>
      <c r="B44" s="2"/>
      <c r="C44" s="34"/>
    </row>
    <row r="45" spans="1:3" x14ac:dyDescent="0.2">
      <c r="A45" s="35" t="s">
        <v>28</v>
      </c>
      <c r="B45" s="4"/>
      <c r="C45" s="34"/>
    </row>
    <row r="46" spans="1:3" x14ac:dyDescent="0.2">
      <c r="A46" s="35" t="s">
        <v>29</v>
      </c>
      <c r="B46" s="4"/>
      <c r="C46" s="34"/>
    </row>
    <row r="47" spans="1:3" x14ac:dyDescent="0.2">
      <c r="A47" s="35" t="s">
        <v>19</v>
      </c>
      <c r="B47" s="4"/>
      <c r="C47" s="34"/>
    </row>
    <row r="48" spans="1:3" x14ac:dyDescent="0.2">
      <c r="A48" s="37" t="s">
        <v>41</v>
      </c>
      <c r="B48" s="3">
        <f>SUM(B45:B47)</f>
        <v>0</v>
      </c>
      <c r="C48" s="34"/>
    </row>
    <row r="49" spans="1:3" x14ac:dyDescent="0.2">
      <c r="A49" s="35"/>
      <c r="B49" s="36"/>
      <c r="C49" s="34"/>
    </row>
    <row r="50" spans="1:3" x14ac:dyDescent="0.2">
      <c r="A50" s="37" t="s">
        <v>42</v>
      </c>
      <c r="B50" s="2"/>
      <c r="C50" s="34"/>
    </row>
    <row r="51" spans="1:3" x14ac:dyDescent="0.2">
      <c r="A51" s="35" t="s">
        <v>28</v>
      </c>
      <c r="B51" s="4"/>
      <c r="C51" s="34"/>
    </row>
    <row r="52" spans="1:3" x14ac:dyDescent="0.2">
      <c r="A52" s="35" t="s">
        <v>29</v>
      </c>
      <c r="B52" s="4"/>
      <c r="C52" s="34"/>
    </row>
    <row r="53" spans="1:3" x14ac:dyDescent="0.2">
      <c r="A53" s="35" t="s">
        <v>19</v>
      </c>
      <c r="B53" s="4"/>
    </row>
    <row r="54" spans="1:3" x14ac:dyDescent="0.2">
      <c r="A54" s="37" t="s">
        <v>43</v>
      </c>
      <c r="B54" s="3">
        <f>SUM(B51:B53)</f>
        <v>0</v>
      </c>
    </row>
    <row r="55" spans="1:3" x14ac:dyDescent="0.2">
      <c r="A55" s="35"/>
      <c r="B55" s="38"/>
    </row>
    <row r="56" spans="1:3" x14ac:dyDescent="0.2">
      <c r="A56" s="42" t="s">
        <v>125</v>
      </c>
      <c r="B56" s="44"/>
    </row>
    <row r="57" spans="1:3" x14ac:dyDescent="0.2">
      <c r="A57" s="39" t="s">
        <v>126</v>
      </c>
      <c r="B57" s="44"/>
    </row>
    <row r="58" spans="1:3" x14ac:dyDescent="0.2">
      <c r="A58" s="40" t="s">
        <v>127</v>
      </c>
      <c r="B58" s="44"/>
    </row>
    <row r="59" spans="1:3" s="34" customFormat="1" x14ac:dyDescent="0.2">
      <c r="A59" s="35" t="s">
        <v>28</v>
      </c>
      <c r="B59" s="44">
        <v>-15.817</v>
      </c>
    </row>
    <row r="60" spans="1:3" s="34" customFormat="1" x14ac:dyDescent="0.2">
      <c r="A60" s="35" t="s">
        <v>29</v>
      </c>
      <c r="B60" s="44"/>
    </row>
    <row r="61" spans="1:3" s="34" customFormat="1" x14ac:dyDescent="0.2">
      <c r="A61" s="35" t="s">
        <v>19</v>
      </c>
      <c r="B61" s="44"/>
    </row>
    <row r="62" spans="1:3" x14ac:dyDescent="0.2">
      <c r="A62" s="50" t="s">
        <v>128</v>
      </c>
      <c r="B62" s="45">
        <f>B61+B60+B59</f>
        <v>-15.817</v>
      </c>
    </row>
    <row r="63" spans="1:3" x14ac:dyDescent="0.2">
      <c r="A63" s="41"/>
      <c r="B63" s="45"/>
    </row>
    <row r="64" spans="1:3" x14ac:dyDescent="0.2">
      <c r="A64" s="51" t="s">
        <v>125</v>
      </c>
      <c r="B64" s="46"/>
    </row>
    <row r="65" spans="1:2" x14ac:dyDescent="0.2">
      <c r="A65" s="39" t="s">
        <v>129</v>
      </c>
      <c r="B65" s="47"/>
    </row>
    <row r="66" spans="1:2" x14ac:dyDescent="0.2">
      <c r="A66" s="43" t="s">
        <v>130</v>
      </c>
      <c r="B66" s="48"/>
    </row>
    <row r="67" spans="1:2" s="34" customFormat="1" x14ac:dyDescent="0.2">
      <c r="A67" s="35" t="s">
        <v>28</v>
      </c>
      <c r="B67" s="48">
        <v>3.056</v>
      </c>
    </row>
    <row r="68" spans="1:2" s="34" customFormat="1" x14ac:dyDescent="0.2">
      <c r="A68" s="35" t="s">
        <v>29</v>
      </c>
      <c r="B68" s="48"/>
    </row>
    <row r="69" spans="1:2" s="34" customFormat="1" x14ac:dyDescent="0.2">
      <c r="A69" s="35" t="s">
        <v>19</v>
      </c>
      <c r="B69" s="48"/>
    </row>
    <row r="70" spans="1:2" x14ac:dyDescent="0.2">
      <c r="A70" s="50" t="s">
        <v>128</v>
      </c>
      <c r="B70" s="45">
        <f>B69+B68+B67</f>
        <v>3.056</v>
      </c>
    </row>
    <row r="71" spans="1:2" x14ac:dyDescent="0.2">
      <c r="A71" s="41"/>
      <c r="B71" s="24"/>
    </row>
    <row r="72" spans="1:2" x14ac:dyDescent="0.2">
      <c r="A72" s="51" t="s">
        <v>131</v>
      </c>
      <c r="B72" s="25"/>
    </row>
    <row r="73" spans="1:2" x14ac:dyDescent="0.2">
      <c r="A73" s="39" t="s">
        <v>132</v>
      </c>
      <c r="B73" s="44"/>
    </row>
    <row r="74" spans="1:2" x14ac:dyDescent="0.2">
      <c r="A74" s="43" t="s">
        <v>133</v>
      </c>
      <c r="B74" s="23"/>
    </row>
    <row r="75" spans="1:2" x14ac:dyDescent="0.2">
      <c r="A75" s="50" t="s">
        <v>134</v>
      </c>
      <c r="B75" s="23"/>
    </row>
    <row r="76" spans="1:2" x14ac:dyDescent="0.2">
      <c r="A76" s="52" t="s">
        <v>135</v>
      </c>
      <c r="B76" s="24"/>
    </row>
    <row r="77" spans="1:2" x14ac:dyDescent="0.2">
      <c r="A77" s="52" t="s">
        <v>136</v>
      </c>
      <c r="B77" s="24"/>
    </row>
    <row r="78" spans="1:2" x14ac:dyDescent="0.2">
      <c r="A78" s="52" t="s">
        <v>137</v>
      </c>
      <c r="B78" s="24"/>
    </row>
    <row r="79" spans="1:2" x14ac:dyDescent="0.2">
      <c r="A79" s="50" t="s">
        <v>138</v>
      </c>
      <c r="B79" s="26">
        <f>B78+B77+B76</f>
        <v>0</v>
      </c>
    </row>
    <row r="80" spans="1:2" x14ac:dyDescent="0.2">
      <c r="A80" s="52"/>
      <c r="B80" s="44"/>
    </row>
    <row r="81" spans="1:2" x14ac:dyDescent="0.2">
      <c r="A81" s="51" t="s">
        <v>139</v>
      </c>
      <c r="B81" s="44"/>
    </row>
    <row r="82" spans="1:2" x14ac:dyDescent="0.2">
      <c r="A82" s="39" t="s">
        <v>132</v>
      </c>
      <c r="B82" s="44"/>
    </row>
    <row r="83" spans="1:2" x14ac:dyDescent="0.2">
      <c r="A83" s="43" t="s">
        <v>133</v>
      </c>
      <c r="B83" s="23"/>
    </row>
    <row r="84" spans="1:2" s="34" customFormat="1" x14ac:dyDescent="0.2">
      <c r="A84" s="52" t="s">
        <v>135</v>
      </c>
      <c r="B84" s="23"/>
    </row>
    <row r="85" spans="1:2" s="34" customFormat="1" x14ac:dyDescent="0.2">
      <c r="A85" s="52" t="s">
        <v>136</v>
      </c>
      <c r="B85" s="23"/>
    </row>
    <row r="86" spans="1:2" s="34" customFormat="1" x14ac:dyDescent="0.2">
      <c r="A86" s="52" t="s">
        <v>137</v>
      </c>
      <c r="B86" s="23"/>
    </row>
    <row r="87" spans="1:2" x14ac:dyDescent="0.2">
      <c r="A87" s="50" t="s">
        <v>140</v>
      </c>
      <c r="B87" s="3">
        <f>B86+B85+B84</f>
        <v>0</v>
      </c>
    </row>
    <row r="88" spans="1:2" x14ac:dyDescent="0.2">
      <c r="A88" s="50"/>
      <c r="B88" s="9"/>
    </row>
    <row r="89" spans="1:2" x14ac:dyDescent="0.2">
      <c r="A89" s="50" t="s">
        <v>141</v>
      </c>
      <c r="B89" s="9"/>
    </row>
    <row r="90" spans="1:2" x14ac:dyDescent="0.2">
      <c r="A90" s="52" t="s">
        <v>135</v>
      </c>
      <c r="B90" s="4"/>
    </row>
    <row r="91" spans="1:2" x14ac:dyDescent="0.2">
      <c r="A91" s="52" t="s">
        <v>136</v>
      </c>
      <c r="B91" s="4"/>
    </row>
    <row r="92" spans="1:2" x14ac:dyDescent="0.2">
      <c r="A92" s="52" t="s">
        <v>137</v>
      </c>
      <c r="B92" s="4">
        <v>0</v>
      </c>
    </row>
    <row r="93" spans="1:2" x14ac:dyDescent="0.2">
      <c r="A93" s="50" t="s">
        <v>142</v>
      </c>
      <c r="B93" s="9">
        <f>B92+B91+B90</f>
        <v>0</v>
      </c>
    </row>
    <row r="94" spans="1:2" x14ac:dyDescent="0.2">
      <c r="A94" s="50"/>
      <c r="B94" s="9"/>
    </row>
    <row r="95" spans="1:2" x14ac:dyDescent="0.2">
      <c r="A95" s="50" t="s">
        <v>143</v>
      </c>
      <c r="B95" s="9">
        <f>B93+B87+B79+B70+B62+B54+B48+B42+B19</f>
        <v>1824.4562865352761</v>
      </c>
    </row>
    <row r="96" spans="1:2" x14ac:dyDescent="0.2">
      <c r="A96" s="50" t="s">
        <v>144</v>
      </c>
      <c r="B96" s="9"/>
    </row>
    <row r="97" spans="1:2" x14ac:dyDescent="0.2">
      <c r="A97" s="52" t="s">
        <v>135</v>
      </c>
      <c r="B97" s="4"/>
    </row>
    <row r="98" spans="1:2" x14ac:dyDescent="0.2">
      <c r="A98" s="52" t="s">
        <v>136</v>
      </c>
      <c r="B98" s="4"/>
    </row>
    <row r="99" spans="1:2" x14ac:dyDescent="0.2">
      <c r="A99" s="52" t="s">
        <v>137</v>
      </c>
      <c r="B99" s="4"/>
    </row>
    <row r="100" spans="1:2" x14ac:dyDescent="0.2">
      <c r="A100" s="50" t="s">
        <v>145</v>
      </c>
      <c r="B100" s="9"/>
    </row>
    <row r="101" spans="1:2" x14ac:dyDescent="0.2">
      <c r="A101" s="50"/>
      <c r="B101" s="9"/>
    </row>
    <row r="102" spans="1:2" x14ac:dyDescent="0.2">
      <c r="A102" s="50" t="s">
        <v>38</v>
      </c>
      <c r="B102" s="3">
        <v>897004.79299999995</v>
      </c>
    </row>
    <row r="103" spans="1:2" x14ac:dyDescent="0.2">
      <c r="B103" s="34"/>
    </row>
    <row r="104" spans="1:2" x14ac:dyDescent="0.2">
      <c r="B104" s="34"/>
    </row>
    <row r="105" spans="1:2" x14ac:dyDescent="0.2">
      <c r="B105" s="34"/>
    </row>
    <row r="106" spans="1:2" x14ac:dyDescent="0.2">
      <c r="B106" s="34"/>
    </row>
    <row r="107" spans="1:2" x14ac:dyDescent="0.2">
      <c r="B107" s="34"/>
    </row>
    <row r="108" spans="1:2" x14ac:dyDescent="0.2">
      <c r="B108" s="34"/>
    </row>
    <row r="109" spans="1:2" x14ac:dyDescent="0.2">
      <c r="B109" s="34"/>
    </row>
    <row r="110" spans="1:2" x14ac:dyDescent="0.2">
      <c r="B110" s="34"/>
    </row>
    <row r="111" spans="1:2" x14ac:dyDescent="0.2">
      <c r="B111" s="34"/>
    </row>
    <row r="112" spans="1:2" x14ac:dyDescent="0.2">
      <c r="B112" s="34"/>
    </row>
    <row r="113" spans="2:2" x14ac:dyDescent="0.2">
      <c r="B113" s="34"/>
    </row>
    <row r="114" spans="2:2" x14ac:dyDescent="0.2">
      <c r="B114" s="34"/>
    </row>
    <row r="115" spans="2:2" x14ac:dyDescent="0.2">
      <c r="B115" s="34"/>
    </row>
    <row r="116" spans="2:2" x14ac:dyDescent="0.2">
      <c r="B116" s="34"/>
    </row>
    <row r="117" spans="2:2" x14ac:dyDescent="0.2">
      <c r="B117" s="34"/>
    </row>
    <row r="118" spans="2:2" x14ac:dyDescent="0.2">
      <c r="B118" s="34"/>
    </row>
    <row r="119" spans="2:2" x14ac:dyDescent="0.2">
      <c r="B119" s="34"/>
    </row>
    <row r="120" spans="2:2" x14ac:dyDescent="0.2">
      <c r="B120" s="34"/>
    </row>
    <row r="121" spans="2:2" x14ac:dyDescent="0.2">
      <c r="B121" s="34"/>
    </row>
    <row r="122" spans="2:2" x14ac:dyDescent="0.2">
      <c r="B122" s="34"/>
    </row>
    <row r="123" spans="2:2" x14ac:dyDescent="0.2">
      <c r="B123" s="34"/>
    </row>
    <row r="124" spans="2:2" x14ac:dyDescent="0.2">
      <c r="B124" s="34"/>
    </row>
    <row r="125" spans="2:2" x14ac:dyDescent="0.2">
      <c r="B125" s="34"/>
    </row>
    <row r="126" spans="2:2" x14ac:dyDescent="0.2">
      <c r="B126" s="34"/>
    </row>
    <row r="127" spans="2:2" x14ac:dyDescent="0.2">
      <c r="B127" s="34"/>
    </row>
    <row r="128" spans="2:2" x14ac:dyDescent="0.2">
      <c r="B128" s="34"/>
    </row>
    <row r="129" spans="2:2" x14ac:dyDescent="0.2">
      <c r="B129" s="34"/>
    </row>
    <row r="130" spans="2:2" x14ac:dyDescent="0.2">
      <c r="B130" s="34"/>
    </row>
    <row r="131" spans="2:2" x14ac:dyDescent="0.2">
      <c r="B131" s="34"/>
    </row>
    <row r="132" spans="2:2" x14ac:dyDescent="0.2">
      <c r="B132" s="34"/>
    </row>
    <row r="133" spans="2:2" x14ac:dyDescent="0.2">
      <c r="B133" s="34"/>
    </row>
    <row r="134" spans="2:2" x14ac:dyDescent="0.2">
      <c r="B134" s="34"/>
    </row>
    <row r="135" spans="2:2" x14ac:dyDescent="0.2">
      <c r="B135" s="34"/>
    </row>
    <row r="136" spans="2:2" x14ac:dyDescent="0.2">
      <c r="B136" s="34"/>
    </row>
    <row r="137" spans="2:2" x14ac:dyDescent="0.2">
      <c r="B137" s="34"/>
    </row>
    <row r="138" spans="2:2" x14ac:dyDescent="0.2">
      <c r="B138" s="34"/>
    </row>
    <row r="139" spans="2:2" x14ac:dyDescent="0.2">
      <c r="B139" s="34"/>
    </row>
    <row r="140" spans="2:2" x14ac:dyDescent="0.2">
      <c r="B140" s="34"/>
    </row>
    <row r="141" spans="2:2" x14ac:dyDescent="0.2">
      <c r="B141" s="34"/>
    </row>
    <row r="142" spans="2:2" x14ac:dyDescent="0.2">
      <c r="B142" s="34"/>
    </row>
    <row r="143" spans="2:2" x14ac:dyDescent="0.2">
      <c r="B143" s="34"/>
    </row>
    <row r="144" spans="2:2" x14ac:dyDescent="0.2">
      <c r="B144" s="34"/>
    </row>
    <row r="145" spans="2:5" x14ac:dyDescent="0.2">
      <c r="B145" s="34"/>
    </row>
    <row r="146" spans="2:5" x14ac:dyDescent="0.2">
      <c r="B146" s="34"/>
    </row>
    <row r="147" spans="2:5" x14ac:dyDescent="0.2">
      <c r="B147" s="34"/>
    </row>
    <row r="148" spans="2:5" x14ac:dyDescent="0.2">
      <c r="B148" s="34"/>
    </row>
    <row r="149" spans="2:5" x14ac:dyDescent="0.2">
      <c r="B149" s="34"/>
    </row>
    <row r="150" spans="2:5" x14ac:dyDescent="0.2">
      <c r="B150" s="34"/>
    </row>
    <row r="151" spans="2:5" x14ac:dyDescent="0.2">
      <c r="B151" s="34"/>
    </row>
    <row r="152" spans="2:5" x14ac:dyDescent="0.2">
      <c r="B152" s="34"/>
    </row>
    <row r="153" spans="2:5" x14ac:dyDescent="0.2">
      <c r="E153" s="34"/>
    </row>
    <row r="154" spans="2:5" x14ac:dyDescent="0.2">
      <c r="E154" s="34"/>
    </row>
    <row r="155" spans="2:5" x14ac:dyDescent="0.2">
      <c r="E155" s="34"/>
    </row>
    <row r="156" spans="2:5" x14ac:dyDescent="0.2">
      <c r="E156" s="34"/>
    </row>
    <row r="157" spans="2:5" x14ac:dyDescent="0.2">
      <c r="E157" s="34"/>
    </row>
    <row r="158" spans="2:5" x14ac:dyDescent="0.2">
      <c r="E158" s="34"/>
    </row>
    <row r="159" spans="2:5" x14ac:dyDescent="0.2">
      <c r="E159" s="34"/>
    </row>
    <row r="160" spans="2:5" x14ac:dyDescent="0.2">
      <c r="E160" s="34"/>
    </row>
    <row r="161" spans="5:5" x14ac:dyDescent="0.2">
      <c r="E161" s="34"/>
    </row>
    <row r="162" spans="5:5" x14ac:dyDescent="0.2">
      <c r="E162" s="34"/>
    </row>
    <row r="163" spans="5:5" x14ac:dyDescent="0.2">
      <c r="E163" s="34"/>
    </row>
    <row r="164" spans="5:5" x14ac:dyDescent="0.2">
      <c r="E164" s="34"/>
    </row>
    <row r="165" spans="5:5" x14ac:dyDescent="0.2">
      <c r="E165" s="34"/>
    </row>
    <row r="166" spans="5:5" x14ac:dyDescent="0.2">
      <c r="E166" s="34"/>
    </row>
    <row r="167" spans="5:5" x14ac:dyDescent="0.2">
      <c r="E167" s="34"/>
    </row>
    <row r="168" spans="5:5" x14ac:dyDescent="0.2">
      <c r="E168" s="34"/>
    </row>
    <row r="169" spans="5:5" x14ac:dyDescent="0.2">
      <c r="E169" s="34"/>
    </row>
    <row r="170" spans="5:5" x14ac:dyDescent="0.2">
      <c r="E170" s="34"/>
    </row>
    <row r="171" spans="5:5" x14ac:dyDescent="0.2">
      <c r="E171" s="34"/>
    </row>
    <row r="172" spans="5:5" x14ac:dyDescent="0.2">
      <c r="E172" s="34"/>
    </row>
  </sheetData>
  <mergeCells count="8">
    <mergeCell ref="A6:B6"/>
    <mergeCell ref="A7:B7"/>
    <mergeCell ref="A8:B8"/>
    <mergeCell ref="A1:B1"/>
    <mergeCell ref="A2:B2"/>
    <mergeCell ref="A3:B3"/>
    <mergeCell ref="A4:B4"/>
    <mergeCell ref="A5:B5"/>
  </mergeCell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rightToLeft="1" topLeftCell="A10" workbookViewId="0">
      <selection activeCell="I25" sqref="I25"/>
    </sheetView>
  </sheetViews>
  <sheetFormatPr defaultColWidth="9.140625" defaultRowHeight="12.75" x14ac:dyDescent="0.2"/>
  <cols>
    <col min="9" max="9" width="11.28515625" customWidth="1"/>
  </cols>
  <sheetData>
    <row r="1" spans="1:9" x14ac:dyDescent="0.2">
      <c r="A1" s="99" t="s">
        <v>0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7"/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9" t="s">
        <v>1</v>
      </c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97"/>
      <c r="B4" s="98"/>
      <c r="C4" s="98"/>
      <c r="D4" s="98"/>
      <c r="E4" s="98"/>
      <c r="F4" s="98"/>
      <c r="G4" s="98"/>
      <c r="H4" s="98"/>
      <c r="I4" s="98"/>
    </row>
    <row r="5" spans="1:9" x14ac:dyDescent="0.2">
      <c r="A5" s="97" t="s">
        <v>2</v>
      </c>
      <c r="B5" s="98"/>
      <c r="C5" s="98"/>
      <c r="D5" s="98"/>
      <c r="E5" s="98"/>
      <c r="F5" s="98"/>
      <c r="G5" s="98"/>
      <c r="H5" s="98"/>
      <c r="I5" s="98"/>
    </row>
    <row r="6" spans="1:9" x14ac:dyDescent="0.2">
      <c r="A6" s="97"/>
      <c r="B6" s="98"/>
      <c r="C6" s="98"/>
      <c r="D6" s="98"/>
      <c r="E6" s="98"/>
      <c r="F6" s="98"/>
      <c r="G6" s="98"/>
      <c r="H6" s="98"/>
      <c r="I6" s="98"/>
    </row>
    <row r="7" spans="1:9" x14ac:dyDescent="0.2">
      <c r="A7" s="97" t="s">
        <v>3</v>
      </c>
      <c r="B7" s="98"/>
      <c r="C7" s="98"/>
      <c r="D7" s="98"/>
      <c r="E7" s="98"/>
      <c r="F7" s="98"/>
      <c r="G7" s="98"/>
      <c r="H7" s="98"/>
      <c r="I7" s="98"/>
    </row>
    <row r="8" spans="1:9" x14ac:dyDescent="0.2">
      <c r="A8" s="97" t="s">
        <v>44</v>
      </c>
      <c r="B8" s="98"/>
      <c r="C8" s="98"/>
      <c r="D8" s="98"/>
      <c r="E8" s="98"/>
      <c r="F8" s="98"/>
      <c r="G8" s="98"/>
      <c r="H8" s="98"/>
      <c r="I8" s="98"/>
    </row>
    <row r="9" spans="1:9" x14ac:dyDescent="0.2">
      <c r="A9" s="63"/>
      <c r="B9" s="57"/>
      <c r="C9" s="57"/>
      <c r="D9" s="57"/>
      <c r="E9" s="57"/>
      <c r="F9" s="57"/>
      <c r="G9" s="57"/>
      <c r="H9" s="57"/>
      <c r="I9" s="2" t="s">
        <v>4</v>
      </c>
    </row>
    <row r="10" spans="1:9" x14ac:dyDescent="0.2">
      <c r="A10" s="68" t="s">
        <v>75</v>
      </c>
      <c r="B10" s="69"/>
      <c r="C10" s="69"/>
      <c r="D10" s="69"/>
      <c r="E10" s="69"/>
      <c r="F10" s="69"/>
      <c r="G10" s="69"/>
      <c r="H10" s="69"/>
      <c r="I10" s="2"/>
    </row>
    <row r="11" spans="1:9" x14ac:dyDescent="0.2">
      <c r="A11" s="68" t="s">
        <v>76</v>
      </c>
      <c r="B11" s="57"/>
      <c r="C11" s="57"/>
      <c r="D11" s="57"/>
      <c r="E11" s="57"/>
      <c r="F11" s="57"/>
      <c r="G11" s="57"/>
      <c r="H11" s="57"/>
      <c r="I11" s="9">
        <f>I12+I13</f>
        <v>640.95799999999997</v>
      </c>
    </row>
    <row r="12" spans="1:9" x14ac:dyDescent="0.2">
      <c r="A12" s="63" t="s">
        <v>5</v>
      </c>
      <c r="B12" s="57"/>
      <c r="C12" s="57"/>
      <c r="D12" s="57"/>
      <c r="E12" s="57"/>
      <c r="F12" s="57"/>
      <c r="G12" s="57"/>
      <c r="H12" s="57"/>
      <c r="I12" s="24">
        <v>0</v>
      </c>
    </row>
    <row r="13" spans="1:9" x14ac:dyDescent="0.2">
      <c r="A13" s="63" t="s">
        <v>6</v>
      </c>
      <c r="B13" s="57"/>
      <c r="C13" s="57"/>
      <c r="D13" s="57"/>
      <c r="E13" s="57"/>
      <c r="F13" s="57"/>
      <c r="G13" s="57"/>
      <c r="H13" s="57"/>
      <c r="I13" s="24">
        <v>640.95799999999997</v>
      </c>
    </row>
    <row r="14" spans="1:9" x14ac:dyDescent="0.2">
      <c r="A14" s="96"/>
      <c r="B14" s="83"/>
      <c r="C14" s="83"/>
      <c r="D14" s="83"/>
      <c r="E14" s="83"/>
      <c r="F14" s="83"/>
      <c r="G14" s="83"/>
      <c r="H14" s="83"/>
      <c r="I14" s="24"/>
    </row>
    <row r="15" spans="1:9" x14ac:dyDescent="0.2">
      <c r="A15" s="72" t="s">
        <v>77</v>
      </c>
      <c r="B15" s="77"/>
      <c r="C15" s="77"/>
      <c r="D15" s="77"/>
      <c r="E15" s="77"/>
      <c r="F15" s="77"/>
      <c r="G15" s="77"/>
      <c r="H15" s="77"/>
      <c r="I15" s="25">
        <f>I17+I18</f>
        <v>0</v>
      </c>
    </row>
    <row r="16" spans="1:9" x14ac:dyDescent="0.2">
      <c r="A16" s="61" t="s">
        <v>78</v>
      </c>
      <c r="B16" s="91"/>
      <c r="C16" s="91"/>
      <c r="D16" s="91"/>
      <c r="E16" s="91"/>
      <c r="F16" s="91"/>
      <c r="G16" s="91"/>
      <c r="H16" s="95"/>
      <c r="I16" s="26"/>
    </row>
    <row r="17" spans="1:9" x14ac:dyDescent="0.2">
      <c r="A17" s="63" t="s">
        <v>7</v>
      </c>
      <c r="B17" s="57"/>
      <c r="C17" s="57"/>
      <c r="D17" s="57"/>
      <c r="E17" s="57"/>
      <c r="F17" s="57"/>
      <c r="G17" s="57"/>
      <c r="H17" s="57"/>
      <c r="I17" s="27">
        <v>0</v>
      </c>
    </row>
    <row r="18" spans="1:9" x14ac:dyDescent="0.2">
      <c r="A18" s="63" t="s">
        <v>8</v>
      </c>
      <c r="B18" s="57"/>
      <c r="C18" s="57"/>
      <c r="D18" s="57"/>
      <c r="E18" s="57"/>
      <c r="F18" s="57"/>
      <c r="G18" s="57"/>
      <c r="H18" s="57"/>
      <c r="I18" s="24">
        <v>0</v>
      </c>
    </row>
    <row r="19" spans="1:9" x14ac:dyDescent="0.2">
      <c r="A19" s="63"/>
      <c r="B19" s="57"/>
      <c r="C19" s="57"/>
      <c r="D19" s="57"/>
      <c r="E19" s="57"/>
      <c r="F19" s="57"/>
      <c r="G19" s="57"/>
      <c r="H19" s="57"/>
      <c r="I19" s="24"/>
    </row>
    <row r="20" spans="1:9" x14ac:dyDescent="0.2">
      <c r="A20" s="68" t="s">
        <v>79</v>
      </c>
      <c r="B20" s="57"/>
      <c r="C20" s="57"/>
      <c r="D20" s="57"/>
      <c r="E20" s="57"/>
      <c r="F20" s="57"/>
      <c r="G20" s="57"/>
      <c r="H20" s="57"/>
      <c r="I20" s="25">
        <f>I21+I23</f>
        <v>0</v>
      </c>
    </row>
    <row r="21" spans="1:9" x14ac:dyDescent="0.2">
      <c r="A21" s="82" t="s">
        <v>80</v>
      </c>
      <c r="B21" s="83"/>
      <c r="C21" s="83"/>
      <c r="D21" s="83"/>
      <c r="E21" s="83"/>
      <c r="F21" s="83"/>
      <c r="G21" s="83"/>
      <c r="H21" s="84"/>
      <c r="I21" s="28">
        <v>0</v>
      </c>
    </row>
    <row r="22" spans="1:9" x14ac:dyDescent="0.2">
      <c r="A22" s="80" t="s">
        <v>81</v>
      </c>
      <c r="B22" s="85"/>
      <c r="C22" s="85"/>
      <c r="D22" s="85"/>
      <c r="E22" s="85"/>
      <c r="F22" s="85"/>
      <c r="G22" s="85"/>
      <c r="H22" s="85"/>
      <c r="I22" s="27"/>
    </row>
    <row r="23" spans="1:9" x14ac:dyDescent="0.2">
      <c r="A23" s="94" t="s">
        <v>82</v>
      </c>
      <c r="B23" s="62"/>
      <c r="C23" s="62"/>
      <c r="D23" s="62"/>
      <c r="E23" s="62"/>
      <c r="F23" s="62"/>
      <c r="G23" s="62"/>
      <c r="H23" s="62"/>
      <c r="I23" s="24">
        <v>0</v>
      </c>
    </row>
    <row r="24" spans="1:9" x14ac:dyDescent="0.2">
      <c r="A24" s="63"/>
      <c r="B24" s="57"/>
      <c r="C24" s="57"/>
      <c r="D24" s="57"/>
      <c r="E24" s="57"/>
      <c r="F24" s="57"/>
      <c r="G24" s="57"/>
      <c r="H24" s="57"/>
      <c r="I24" s="24"/>
    </row>
    <row r="25" spans="1:9" x14ac:dyDescent="0.2">
      <c r="A25" s="68" t="s">
        <v>83</v>
      </c>
      <c r="B25" s="57"/>
      <c r="C25" s="57"/>
      <c r="D25" s="57"/>
      <c r="E25" s="57"/>
      <c r="F25" s="57"/>
      <c r="G25" s="57"/>
      <c r="H25" s="57"/>
      <c r="I25" s="9">
        <v>0</v>
      </c>
    </row>
    <row r="26" spans="1:9" x14ac:dyDescent="0.2">
      <c r="A26" s="63"/>
      <c r="B26" s="57"/>
      <c r="C26" s="57"/>
      <c r="D26" s="57"/>
      <c r="E26" s="57"/>
      <c r="F26" s="57"/>
      <c r="G26" s="57"/>
      <c r="H26" s="57"/>
      <c r="I26" s="9"/>
    </row>
    <row r="27" spans="1:9" x14ac:dyDescent="0.2">
      <c r="A27" s="68" t="s">
        <v>84</v>
      </c>
      <c r="B27" s="69"/>
      <c r="C27" s="69"/>
      <c r="D27" s="69"/>
      <c r="E27" s="69"/>
      <c r="F27" s="69"/>
      <c r="G27" s="69"/>
      <c r="H27" s="69"/>
      <c r="I27" s="9"/>
    </row>
    <row r="28" spans="1:9" x14ac:dyDescent="0.2">
      <c r="A28" s="63"/>
      <c r="B28" s="57"/>
      <c r="C28" s="57"/>
      <c r="D28" s="57"/>
      <c r="E28" s="57"/>
      <c r="F28" s="57"/>
      <c r="G28" s="57"/>
      <c r="H28" s="57"/>
      <c r="I28" s="9"/>
    </row>
    <row r="29" spans="1:9" x14ac:dyDescent="0.2">
      <c r="A29" s="68" t="s">
        <v>85</v>
      </c>
      <c r="B29" s="69"/>
      <c r="C29" s="69"/>
      <c r="D29" s="69"/>
      <c r="E29" s="69"/>
      <c r="F29" s="69"/>
      <c r="G29" s="69"/>
      <c r="H29" s="69"/>
      <c r="I29" s="9"/>
    </row>
    <row r="30" spans="1:9" x14ac:dyDescent="0.2">
      <c r="A30" s="63"/>
      <c r="B30" s="57"/>
      <c r="C30" s="57"/>
      <c r="D30" s="57"/>
      <c r="E30" s="57"/>
      <c r="F30" s="57"/>
      <c r="G30" s="57"/>
      <c r="H30" s="57"/>
      <c r="I30" s="9"/>
    </row>
    <row r="31" spans="1:9" x14ac:dyDescent="0.2">
      <c r="A31" s="68" t="s">
        <v>86</v>
      </c>
      <c r="B31" s="69"/>
      <c r="C31" s="69"/>
      <c r="D31" s="69"/>
      <c r="E31" s="69"/>
      <c r="F31" s="69"/>
      <c r="G31" s="69"/>
      <c r="H31" s="69"/>
      <c r="I31" s="9">
        <f>I11+I15+I20+I25+I27+I29</f>
        <v>640.95799999999997</v>
      </c>
    </row>
    <row r="32" spans="1:9" x14ac:dyDescent="0.2">
      <c r="A32" s="63"/>
      <c r="B32" s="57"/>
      <c r="C32" s="57"/>
      <c r="D32" s="57"/>
      <c r="E32" s="57"/>
      <c r="F32" s="57"/>
      <c r="G32" s="57"/>
      <c r="H32" s="57"/>
      <c r="I32" s="9"/>
    </row>
    <row r="33" spans="1:9" x14ac:dyDescent="0.2">
      <c r="A33" s="68" t="s">
        <v>87</v>
      </c>
      <c r="B33" s="69"/>
      <c r="C33" s="69"/>
      <c r="D33" s="69"/>
      <c r="E33" s="69"/>
      <c r="F33" s="69"/>
      <c r="G33" s="69"/>
      <c r="H33" s="69"/>
      <c r="I33" s="9">
        <v>862096.299</v>
      </c>
    </row>
    <row r="34" spans="1:9" x14ac:dyDescent="0.2">
      <c r="A34" s="63"/>
      <c r="B34" s="57"/>
      <c r="C34" s="57"/>
      <c r="D34" s="57"/>
      <c r="E34" s="57"/>
      <c r="F34" s="57"/>
      <c r="G34" s="57"/>
      <c r="H34" s="57"/>
      <c r="I34" s="9"/>
    </row>
    <row r="35" spans="1:9" x14ac:dyDescent="0.2">
      <c r="A35" s="82" t="s">
        <v>88</v>
      </c>
      <c r="B35" s="83"/>
      <c r="C35" s="83"/>
      <c r="D35" s="83"/>
      <c r="E35" s="83"/>
      <c r="F35" s="83"/>
      <c r="G35" s="83"/>
      <c r="H35" s="83"/>
      <c r="I35" s="25">
        <v>862117.13699999999</v>
      </c>
    </row>
    <row r="36" spans="1:9" x14ac:dyDescent="0.2">
      <c r="A36" s="81" t="s">
        <v>89</v>
      </c>
      <c r="B36" s="85"/>
      <c r="C36" s="85"/>
      <c r="D36" s="85"/>
      <c r="E36" s="85"/>
      <c r="F36" s="85"/>
      <c r="G36" s="85"/>
      <c r="H36" s="85"/>
      <c r="I36" s="26"/>
    </row>
    <row r="37" spans="1:9" x14ac:dyDescent="0.2">
      <c r="A37" s="86" t="s">
        <v>90</v>
      </c>
      <c r="B37" s="87"/>
      <c r="C37" s="87"/>
      <c r="D37" s="87"/>
      <c r="E37" s="87"/>
      <c r="F37" s="87"/>
      <c r="G37" s="87"/>
      <c r="H37" s="88"/>
      <c r="I37" s="25">
        <v>862075.46</v>
      </c>
    </row>
    <row r="38" spans="1:9" x14ac:dyDescent="0.2">
      <c r="A38" s="81" t="s">
        <v>91</v>
      </c>
      <c r="B38" s="85"/>
      <c r="C38" s="85"/>
      <c r="D38" s="85"/>
      <c r="E38" s="85"/>
      <c r="F38" s="85"/>
      <c r="G38" s="85"/>
      <c r="H38" s="89"/>
      <c r="I38" s="26"/>
    </row>
    <row r="39" spans="1:9" x14ac:dyDescent="0.2">
      <c r="A39" s="72" t="s">
        <v>92</v>
      </c>
      <c r="B39" s="90"/>
      <c r="C39" s="90"/>
      <c r="D39" s="90"/>
      <c r="E39" s="90"/>
      <c r="F39" s="90"/>
      <c r="G39" s="90"/>
      <c r="H39" s="90"/>
      <c r="I39" s="29">
        <f>I31/I33</f>
        <v>7.4348770635425257E-4</v>
      </c>
    </row>
    <row r="40" spans="1:9" x14ac:dyDescent="0.2">
      <c r="A40" s="61" t="s">
        <v>93</v>
      </c>
      <c r="B40" s="91"/>
      <c r="C40" s="91"/>
      <c r="D40" s="91"/>
      <c r="E40" s="91"/>
      <c r="F40" s="91"/>
      <c r="G40" s="91"/>
      <c r="H40" s="91"/>
      <c r="I40" s="26"/>
    </row>
    <row r="41" spans="1:9" x14ac:dyDescent="0.2">
      <c r="A41" s="58"/>
      <c r="B41" s="59"/>
      <c r="C41" s="59"/>
      <c r="D41" s="59"/>
      <c r="E41" s="59"/>
      <c r="F41" s="59"/>
      <c r="G41" s="59"/>
      <c r="H41" s="60"/>
      <c r="I41" s="26"/>
    </row>
    <row r="42" spans="1:9" ht="15" x14ac:dyDescent="0.25">
      <c r="A42" s="92" t="s">
        <v>94</v>
      </c>
      <c r="B42" s="93"/>
      <c r="C42" s="93"/>
      <c r="D42" s="93"/>
      <c r="E42" s="93"/>
      <c r="F42" s="93"/>
      <c r="G42" s="93"/>
      <c r="H42" s="93"/>
      <c r="I42" s="26"/>
    </row>
    <row r="43" spans="1:9" x14ac:dyDescent="0.2">
      <c r="A43" s="68" t="s">
        <v>95</v>
      </c>
      <c r="B43" s="69"/>
      <c r="C43" s="69"/>
      <c r="D43" s="69"/>
      <c r="E43" s="69"/>
      <c r="F43" s="69"/>
      <c r="G43" s="69"/>
      <c r="H43" s="69"/>
      <c r="I43" s="26">
        <v>0</v>
      </c>
    </row>
    <row r="44" spans="1:9" x14ac:dyDescent="0.2">
      <c r="A44" s="68" t="s">
        <v>96</v>
      </c>
      <c r="B44" s="69"/>
      <c r="C44" s="69"/>
      <c r="D44" s="69"/>
      <c r="E44" s="69"/>
      <c r="F44" s="69"/>
      <c r="G44" s="69"/>
      <c r="H44" s="69"/>
      <c r="I44" s="26">
        <f>I45+I46+I47+I48+I49+I51+I53+I55+I57</f>
        <v>1805.1330000000003</v>
      </c>
    </row>
    <row r="45" spans="1:9" x14ac:dyDescent="0.2">
      <c r="A45" s="63" t="s">
        <v>9</v>
      </c>
      <c r="B45" s="57"/>
      <c r="C45" s="57"/>
      <c r="D45" s="57"/>
      <c r="E45" s="57"/>
      <c r="F45" s="57"/>
      <c r="G45" s="57"/>
      <c r="H45" s="57"/>
      <c r="I45" s="27">
        <v>309.29599999999999</v>
      </c>
    </row>
    <row r="46" spans="1:9" x14ac:dyDescent="0.2">
      <c r="A46" s="63" t="s">
        <v>10</v>
      </c>
      <c r="B46" s="57"/>
      <c r="C46" s="57"/>
      <c r="D46" s="57"/>
      <c r="E46" s="57"/>
      <c r="F46" s="57"/>
      <c r="G46" s="57"/>
      <c r="H46" s="57"/>
      <c r="I46" s="24">
        <v>1514.4380000000001</v>
      </c>
    </row>
    <row r="47" spans="1:9" x14ac:dyDescent="0.2">
      <c r="A47" s="63" t="s">
        <v>11</v>
      </c>
      <c r="B47" s="57"/>
      <c r="C47" s="57"/>
      <c r="D47" s="57"/>
      <c r="E47" s="57"/>
      <c r="F47" s="57"/>
      <c r="G47" s="57"/>
      <c r="H47" s="57"/>
      <c r="I47" s="24">
        <v>0</v>
      </c>
    </row>
    <row r="48" spans="1:9" x14ac:dyDescent="0.2">
      <c r="A48" s="63" t="s">
        <v>12</v>
      </c>
      <c r="B48" s="57"/>
      <c r="C48" s="57"/>
      <c r="D48" s="57"/>
      <c r="E48" s="57"/>
      <c r="F48" s="57"/>
      <c r="G48" s="57"/>
      <c r="H48" s="57"/>
      <c r="I48" s="24">
        <v>0</v>
      </c>
    </row>
    <row r="49" spans="1:10" x14ac:dyDescent="0.2">
      <c r="A49" s="82" t="s">
        <v>97</v>
      </c>
      <c r="B49" s="83"/>
      <c r="C49" s="83"/>
      <c r="D49" s="83"/>
      <c r="E49" s="83"/>
      <c r="F49" s="83"/>
      <c r="G49" s="83"/>
      <c r="H49" s="84"/>
      <c r="I49" s="28">
        <v>-18.600999999999999</v>
      </c>
    </row>
    <row r="50" spans="1:10" x14ac:dyDescent="0.2">
      <c r="A50" s="80" t="s">
        <v>98</v>
      </c>
      <c r="B50" s="81"/>
      <c r="C50" s="81"/>
      <c r="D50" s="81"/>
      <c r="E50" s="81"/>
      <c r="F50" s="81"/>
      <c r="G50" s="81"/>
      <c r="H50" s="81"/>
      <c r="I50" s="27"/>
    </row>
    <row r="51" spans="1:10" x14ac:dyDescent="0.2">
      <c r="A51" s="82" t="s">
        <v>99</v>
      </c>
      <c r="B51" s="83"/>
      <c r="C51" s="83"/>
      <c r="D51" s="83"/>
      <c r="E51" s="83"/>
      <c r="F51" s="83"/>
      <c r="G51" s="83"/>
      <c r="H51" s="84"/>
      <c r="I51" s="28">
        <v>0</v>
      </c>
    </row>
    <row r="52" spans="1:10" x14ac:dyDescent="0.2">
      <c r="A52" s="80" t="s">
        <v>100</v>
      </c>
      <c r="B52" s="81"/>
      <c r="C52" s="81"/>
      <c r="D52" s="81"/>
      <c r="E52" s="81"/>
      <c r="F52" s="81"/>
      <c r="G52" s="81"/>
      <c r="H52" s="81"/>
      <c r="I52" s="27"/>
    </row>
    <row r="53" spans="1:10" x14ac:dyDescent="0.2">
      <c r="A53" s="82" t="s">
        <v>101</v>
      </c>
      <c r="B53" s="83"/>
      <c r="C53" s="83"/>
      <c r="D53" s="83"/>
      <c r="E53" s="83"/>
      <c r="F53" s="83"/>
      <c r="G53" s="83"/>
      <c r="H53" s="84"/>
      <c r="I53" s="30">
        <v>0</v>
      </c>
    </row>
    <row r="54" spans="1:10" x14ac:dyDescent="0.2">
      <c r="A54" s="80" t="s">
        <v>102</v>
      </c>
      <c r="B54" s="81"/>
      <c r="C54" s="81"/>
      <c r="D54" s="81"/>
      <c r="E54" s="81"/>
      <c r="F54" s="81"/>
      <c r="G54" s="81"/>
      <c r="H54" s="81"/>
      <c r="I54" s="28"/>
    </row>
    <row r="55" spans="1:10" x14ac:dyDescent="0.2">
      <c r="A55" s="82" t="s">
        <v>103</v>
      </c>
      <c r="B55" s="83"/>
      <c r="C55" s="83"/>
      <c r="D55" s="83"/>
      <c r="E55" s="83"/>
      <c r="F55" s="83"/>
      <c r="G55" s="83"/>
      <c r="H55" s="84"/>
      <c r="I55" s="30">
        <v>0</v>
      </c>
    </row>
    <row r="56" spans="1:10" x14ac:dyDescent="0.2">
      <c r="A56" s="80" t="s">
        <v>102</v>
      </c>
      <c r="B56" s="81"/>
      <c r="C56" s="81"/>
      <c r="D56" s="81"/>
      <c r="E56" s="81"/>
      <c r="F56" s="81"/>
      <c r="G56" s="81"/>
      <c r="H56" s="81"/>
      <c r="I56" s="27"/>
    </row>
    <row r="57" spans="1:10" x14ac:dyDescent="0.2">
      <c r="A57" s="63" t="s">
        <v>104</v>
      </c>
      <c r="B57" s="57"/>
      <c r="C57" s="57"/>
      <c r="D57" s="57"/>
      <c r="E57" s="57"/>
      <c r="F57" s="57"/>
      <c r="G57" s="57"/>
      <c r="H57" s="57"/>
      <c r="I57" s="24">
        <v>0</v>
      </c>
    </row>
    <row r="58" spans="1:10" x14ac:dyDescent="0.2">
      <c r="A58" s="74"/>
      <c r="B58" s="75"/>
      <c r="C58" s="75"/>
      <c r="D58" s="75"/>
      <c r="E58" s="75"/>
      <c r="F58" s="75"/>
      <c r="G58" s="75"/>
      <c r="H58" s="76"/>
      <c r="I58" s="24"/>
    </row>
    <row r="59" spans="1:10" x14ac:dyDescent="0.2">
      <c r="A59" s="72" t="s">
        <v>105</v>
      </c>
      <c r="B59" s="77"/>
      <c r="C59" s="77"/>
      <c r="D59" s="77"/>
      <c r="E59" s="77"/>
      <c r="F59" s="77"/>
      <c r="G59" s="77"/>
      <c r="H59" s="77"/>
      <c r="I59" s="13">
        <f>I44/I37</f>
        <v>2.0939385051048785E-3</v>
      </c>
      <c r="J59" s="32"/>
    </row>
    <row r="60" spans="1:10" x14ac:dyDescent="0.2">
      <c r="A60" s="71" t="s">
        <v>106</v>
      </c>
      <c r="B60" s="72"/>
      <c r="C60" s="72"/>
      <c r="D60" s="72"/>
      <c r="E60" s="72"/>
      <c r="F60" s="72"/>
      <c r="G60" s="72"/>
      <c r="H60" s="72"/>
      <c r="I60" s="17"/>
    </row>
    <row r="61" spans="1:10" x14ac:dyDescent="0.2">
      <c r="A61" s="78" t="s">
        <v>107</v>
      </c>
      <c r="B61" s="79"/>
      <c r="C61" s="79"/>
      <c r="D61" s="79"/>
      <c r="E61" s="79"/>
      <c r="F61" s="79"/>
      <c r="G61" s="79"/>
      <c r="H61" s="79"/>
      <c r="I61" s="17">
        <v>2.5000000000000001E-4</v>
      </c>
    </row>
    <row r="62" spans="1:10" x14ac:dyDescent="0.2">
      <c r="A62" s="71" t="s">
        <v>108</v>
      </c>
      <c r="B62" s="72"/>
      <c r="C62" s="72"/>
      <c r="D62" s="72"/>
      <c r="E62" s="72"/>
      <c r="F62" s="72"/>
      <c r="G62" s="72"/>
      <c r="H62" s="72"/>
      <c r="I62" s="27"/>
    </row>
    <row r="63" spans="1:10" x14ac:dyDescent="0.2">
      <c r="A63" s="64" t="s">
        <v>109</v>
      </c>
      <c r="B63" s="65"/>
      <c r="C63" s="65"/>
      <c r="D63" s="65"/>
      <c r="E63" s="65"/>
      <c r="F63" s="65"/>
      <c r="G63" s="65"/>
      <c r="H63" s="66"/>
      <c r="I63" s="17">
        <f>I61-I59</f>
        <v>-1.8439385051048785E-3</v>
      </c>
    </row>
    <row r="64" spans="1:10" x14ac:dyDescent="0.2">
      <c r="A64" s="67" t="s">
        <v>110</v>
      </c>
      <c r="B64" s="73"/>
      <c r="C64" s="73"/>
      <c r="D64" s="73"/>
      <c r="E64" s="73"/>
      <c r="F64" s="73"/>
      <c r="G64" s="73"/>
      <c r="H64" s="73"/>
      <c r="I64" s="27"/>
      <c r="J64" s="33"/>
    </row>
    <row r="65" spans="1:9" x14ac:dyDescent="0.2">
      <c r="A65" s="58"/>
      <c r="B65" s="59"/>
      <c r="C65" s="59"/>
      <c r="D65" s="59"/>
      <c r="E65" s="59"/>
      <c r="F65" s="59"/>
      <c r="G65" s="59"/>
      <c r="H65" s="60"/>
      <c r="I65" s="27"/>
    </row>
    <row r="66" spans="1:9" x14ac:dyDescent="0.2">
      <c r="A66" s="61" t="s">
        <v>111</v>
      </c>
      <c r="B66" s="62"/>
      <c r="C66" s="62"/>
      <c r="D66" s="62"/>
      <c r="E66" s="62"/>
      <c r="F66" s="62"/>
      <c r="G66" s="62"/>
      <c r="H66" s="62"/>
      <c r="I66" s="19">
        <v>0</v>
      </c>
    </row>
    <row r="67" spans="1:9" x14ac:dyDescent="0.2">
      <c r="A67" s="64" t="s">
        <v>112</v>
      </c>
      <c r="B67" s="65"/>
      <c r="C67" s="65"/>
      <c r="D67" s="65"/>
      <c r="E67" s="65"/>
      <c r="F67" s="65"/>
      <c r="G67" s="65"/>
      <c r="H67" s="66"/>
      <c r="I67" s="29">
        <f>(I44-I66)/I37</f>
        <v>2.0939385051048785E-3</v>
      </c>
    </row>
    <row r="68" spans="1:9" x14ac:dyDescent="0.2">
      <c r="A68" s="67" t="s">
        <v>113</v>
      </c>
      <c r="B68" s="67"/>
      <c r="C68" s="67"/>
      <c r="D68" s="67"/>
      <c r="E68" s="67"/>
      <c r="F68" s="67"/>
      <c r="G68" s="67"/>
      <c r="H68" s="67"/>
      <c r="I68" s="27"/>
    </row>
    <row r="69" spans="1:9" x14ac:dyDescent="0.2">
      <c r="A69" s="58"/>
      <c r="B69" s="59"/>
      <c r="C69" s="59"/>
      <c r="D69" s="59"/>
      <c r="E69" s="59"/>
      <c r="F69" s="59"/>
      <c r="G69" s="59"/>
      <c r="H69" s="60"/>
      <c r="I69" s="24"/>
    </row>
    <row r="70" spans="1:9" x14ac:dyDescent="0.2">
      <c r="A70" s="61" t="s">
        <v>114</v>
      </c>
      <c r="B70" s="62"/>
      <c r="C70" s="62"/>
      <c r="D70" s="62"/>
      <c r="E70" s="62"/>
      <c r="F70" s="62"/>
      <c r="G70" s="62"/>
      <c r="H70" s="62"/>
      <c r="I70" s="9"/>
    </row>
    <row r="71" spans="1:9" x14ac:dyDescent="0.2">
      <c r="A71" s="56" t="s">
        <v>115</v>
      </c>
      <c r="B71" s="57"/>
      <c r="C71" s="57"/>
      <c r="D71" s="57"/>
      <c r="E71" s="57"/>
      <c r="F71" s="57"/>
      <c r="G71" s="57"/>
      <c r="H71" s="57"/>
      <c r="I71" s="9">
        <f>I31+I44-I66</f>
        <v>2446.0910000000003</v>
      </c>
    </row>
    <row r="72" spans="1:9" x14ac:dyDescent="0.2">
      <c r="A72" s="56" t="s">
        <v>116</v>
      </c>
      <c r="B72" s="57"/>
      <c r="C72" s="57"/>
      <c r="D72" s="57"/>
      <c r="E72" s="57"/>
      <c r="F72" s="57"/>
      <c r="G72" s="57"/>
      <c r="H72" s="57"/>
      <c r="I72" s="20">
        <f>I71/I33</f>
        <v>2.8373755957859649E-3</v>
      </c>
    </row>
    <row r="73" spans="1:9" x14ac:dyDescent="0.2">
      <c r="A73" s="63"/>
      <c r="B73" s="57"/>
      <c r="C73" s="57"/>
      <c r="D73" s="57"/>
      <c r="E73" s="57"/>
      <c r="F73" s="57"/>
      <c r="G73" s="57"/>
      <c r="H73" s="57"/>
      <c r="I73" s="20"/>
    </row>
    <row r="74" spans="1:9" x14ac:dyDescent="0.2">
      <c r="A74" s="68" t="s">
        <v>117</v>
      </c>
      <c r="B74" s="69"/>
      <c r="C74" s="69"/>
      <c r="D74" s="69"/>
      <c r="E74" s="69"/>
      <c r="F74" s="69"/>
      <c r="G74" s="69"/>
      <c r="H74" s="69"/>
      <c r="I74" s="13"/>
    </row>
    <row r="75" spans="1:9" x14ac:dyDescent="0.2">
      <c r="A75" s="56" t="s">
        <v>118</v>
      </c>
      <c r="B75" s="57"/>
      <c r="C75" s="57"/>
      <c r="D75" s="57"/>
      <c r="E75" s="57"/>
      <c r="F75" s="57"/>
      <c r="G75" s="57"/>
      <c r="H75" s="70"/>
      <c r="I75" s="31">
        <v>2.5000000000000001E-3</v>
      </c>
    </row>
    <row r="76" spans="1:9" x14ac:dyDescent="0.2">
      <c r="A76" s="56" t="s">
        <v>119</v>
      </c>
      <c r="B76" s="57"/>
      <c r="C76" s="57"/>
      <c r="D76" s="57"/>
      <c r="E76" s="57"/>
      <c r="F76" s="57"/>
      <c r="G76" s="57"/>
      <c r="H76" s="57"/>
      <c r="I76" s="17"/>
    </row>
    <row r="77" spans="1:9" x14ac:dyDescent="0.2">
      <c r="A77" s="56" t="s">
        <v>120</v>
      </c>
      <c r="B77" s="57"/>
      <c r="C77" s="57"/>
      <c r="D77" s="57"/>
      <c r="E77" s="57"/>
      <c r="F77" s="57"/>
      <c r="G77" s="57"/>
      <c r="H77" s="57"/>
      <c r="I77" s="20">
        <f>I39+I75</f>
        <v>3.2434877063542526E-3</v>
      </c>
    </row>
  </sheetData>
  <mergeCells count="77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42:H42"/>
    <mergeCell ref="A43:H43"/>
    <mergeCell ref="A44:H44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  <mergeCell ref="A45:H45"/>
    <mergeCell ref="A46:H46"/>
    <mergeCell ref="A54:H54"/>
    <mergeCell ref="A55:H55"/>
    <mergeCell ref="A56:H56"/>
    <mergeCell ref="A52:H52"/>
    <mergeCell ref="A53:H53"/>
    <mergeCell ref="A47:H47"/>
    <mergeCell ref="A48:H48"/>
    <mergeCell ref="A49:H49"/>
    <mergeCell ref="A50:H50"/>
    <mergeCell ref="A51:H51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74:H74"/>
    <mergeCell ref="A75:H75"/>
    <mergeCell ref="A76:H76"/>
    <mergeCell ref="A77:H77"/>
    <mergeCell ref="A69:H69"/>
    <mergeCell ref="A70:H70"/>
    <mergeCell ref="A71:H71"/>
    <mergeCell ref="A72:H72"/>
    <mergeCell ref="A73:H73"/>
  </mergeCell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rightToLeft="1" topLeftCell="A16" workbookViewId="0">
      <selection activeCell="K58" sqref="K58"/>
    </sheetView>
  </sheetViews>
  <sheetFormatPr defaultColWidth="9.140625" defaultRowHeight="12.75" x14ac:dyDescent="0.2"/>
  <cols>
    <col min="7" max="7" width="6.140625" customWidth="1"/>
    <col min="8" max="8" width="4.42578125" hidden="1" customWidth="1"/>
    <col min="9" max="9" width="12.5703125" customWidth="1"/>
  </cols>
  <sheetData>
    <row r="1" spans="1:9" x14ac:dyDescent="0.2">
      <c r="A1" s="99" t="s">
        <v>0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7"/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9" t="s">
        <v>1</v>
      </c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97"/>
      <c r="B4" s="98"/>
      <c r="C4" s="98"/>
      <c r="D4" s="98"/>
      <c r="E4" s="98"/>
      <c r="F4" s="98"/>
      <c r="G4" s="98"/>
      <c r="H4" s="98"/>
      <c r="I4" s="98"/>
    </row>
    <row r="5" spans="1:9" x14ac:dyDescent="0.2">
      <c r="A5" s="97" t="s">
        <v>2</v>
      </c>
      <c r="B5" s="98"/>
      <c r="C5" s="98"/>
      <c r="D5" s="98"/>
      <c r="E5" s="98"/>
      <c r="F5" s="98"/>
      <c r="G5" s="98"/>
      <c r="H5" s="98"/>
      <c r="I5" s="98"/>
    </row>
    <row r="6" spans="1:9" x14ac:dyDescent="0.2">
      <c r="A6" s="97"/>
      <c r="B6" s="98"/>
      <c r="C6" s="98"/>
      <c r="D6" s="98"/>
      <c r="E6" s="98"/>
      <c r="F6" s="98"/>
      <c r="G6" s="98"/>
      <c r="H6" s="98"/>
      <c r="I6" s="98"/>
    </row>
    <row r="7" spans="1:9" x14ac:dyDescent="0.2">
      <c r="A7" s="97" t="s">
        <v>45</v>
      </c>
      <c r="B7" s="98"/>
      <c r="C7" s="98"/>
      <c r="D7" s="98"/>
      <c r="E7" s="98"/>
      <c r="F7" s="98"/>
      <c r="G7" s="98"/>
      <c r="H7" s="98"/>
      <c r="I7" s="98"/>
    </row>
    <row r="8" spans="1:9" x14ac:dyDescent="0.2">
      <c r="A8" s="97" t="s">
        <v>74</v>
      </c>
      <c r="B8" s="98"/>
      <c r="C8" s="98"/>
      <c r="D8" s="98"/>
      <c r="E8" s="98"/>
      <c r="F8" s="98"/>
      <c r="G8" s="98"/>
      <c r="H8" s="98"/>
      <c r="I8" s="98"/>
    </row>
    <row r="9" spans="1:9" x14ac:dyDescent="0.2">
      <c r="A9" s="63"/>
      <c r="B9" s="57"/>
      <c r="C9" s="57"/>
      <c r="D9" s="57"/>
      <c r="E9" s="57"/>
      <c r="F9" s="57"/>
      <c r="G9" s="57"/>
      <c r="H9" s="57"/>
      <c r="I9" s="2" t="s">
        <v>4</v>
      </c>
    </row>
    <row r="10" spans="1:9" x14ac:dyDescent="0.2">
      <c r="A10" s="68" t="s">
        <v>75</v>
      </c>
      <c r="B10" s="69"/>
      <c r="C10" s="69"/>
      <c r="D10" s="69"/>
      <c r="E10" s="69"/>
      <c r="F10" s="69"/>
      <c r="G10" s="69"/>
      <c r="H10" s="69"/>
      <c r="I10" s="2"/>
    </row>
    <row r="11" spans="1:9" x14ac:dyDescent="0.2">
      <c r="A11" s="68" t="s">
        <v>76</v>
      </c>
      <c r="B11" s="57"/>
      <c r="C11" s="57"/>
      <c r="D11" s="57"/>
      <c r="E11" s="57"/>
      <c r="F11" s="57"/>
      <c r="G11" s="57"/>
      <c r="H11" s="57"/>
      <c r="I11" s="9">
        <f>I12+I13</f>
        <v>38.905999999999999</v>
      </c>
    </row>
    <row r="12" spans="1:9" x14ac:dyDescent="0.2">
      <c r="A12" s="63" t="s">
        <v>5</v>
      </c>
      <c r="B12" s="57"/>
      <c r="C12" s="57"/>
      <c r="D12" s="57"/>
      <c r="E12" s="57"/>
      <c r="F12" s="57"/>
      <c r="G12" s="57"/>
      <c r="H12" s="57"/>
      <c r="I12" s="24">
        <v>0</v>
      </c>
    </row>
    <row r="13" spans="1:9" x14ac:dyDescent="0.2">
      <c r="A13" s="63" t="s">
        <v>6</v>
      </c>
      <c r="B13" s="57"/>
      <c r="C13" s="57"/>
      <c r="D13" s="57"/>
      <c r="E13" s="57"/>
      <c r="F13" s="57"/>
      <c r="G13" s="57"/>
      <c r="H13" s="57"/>
      <c r="I13" s="24">
        <v>38.905999999999999</v>
      </c>
    </row>
    <row r="14" spans="1:9" x14ac:dyDescent="0.2">
      <c r="A14" s="96"/>
      <c r="B14" s="83"/>
      <c r="C14" s="83"/>
      <c r="D14" s="83"/>
      <c r="E14" s="83"/>
      <c r="F14" s="83"/>
      <c r="G14" s="83"/>
      <c r="H14" s="83"/>
      <c r="I14" s="24"/>
    </row>
    <row r="15" spans="1:9" x14ac:dyDescent="0.2">
      <c r="A15" s="72" t="s">
        <v>77</v>
      </c>
      <c r="B15" s="77"/>
      <c r="C15" s="77"/>
      <c r="D15" s="77"/>
      <c r="E15" s="77"/>
      <c r="F15" s="77"/>
      <c r="G15" s="77"/>
      <c r="H15" s="77"/>
      <c r="I15" s="25">
        <f>I17+I18</f>
        <v>0</v>
      </c>
    </row>
    <row r="16" spans="1:9" x14ac:dyDescent="0.2">
      <c r="A16" s="61" t="s">
        <v>78</v>
      </c>
      <c r="B16" s="91"/>
      <c r="C16" s="91"/>
      <c r="D16" s="91"/>
      <c r="E16" s="91"/>
      <c r="F16" s="91"/>
      <c r="G16" s="91"/>
      <c r="H16" s="95"/>
      <c r="I16" s="26"/>
    </row>
    <row r="17" spans="1:9" x14ac:dyDescent="0.2">
      <c r="A17" s="63" t="s">
        <v>7</v>
      </c>
      <c r="B17" s="57"/>
      <c r="C17" s="57"/>
      <c r="D17" s="57"/>
      <c r="E17" s="57"/>
      <c r="F17" s="57"/>
      <c r="G17" s="57"/>
      <c r="H17" s="57"/>
      <c r="I17" s="27">
        <v>0</v>
      </c>
    </row>
    <row r="18" spans="1:9" x14ac:dyDescent="0.2">
      <c r="A18" s="63" t="s">
        <v>8</v>
      </c>
      <c r="B18" s="57"/>
      <c r="C18" s="57"/>
      <c r="D18" s="57"/>
      <c r="E18" s="57"/>
      <c r="F18" s="57"/>
      <c r="G18" s="57"/>
      <c r="H18" s="57"/>
      <c r="I18" s="24">
        <v>0</v>
      </c>
    </row>
    <row r="19" spans="1:9" x14ac:dyDescent="0.2">
      <c r="A19" s="63"/>
      <c r="B19" s="57"/>
      <c r="C19" s="57"/>
      <c r="D19" s="57"/>
      <c r="E19" s="57"/>
      <c r="F19" s="57"/>
      <c r="G19" s="57"/>
      <c r="H19" s="57"/>
      <c r="I19" s="24"/>
    </row>
    <row r="20" spans="1:9" x14ac:dyDescent="0.2">
      <c r="A20" s="68" t="s">
        <v>79</v>
      </c>
      <c r="B20" s="57"/>
      <c r="C20" s="57"/>
      <c r="D20" s="57"/>
      <c r="E20" s="57"/>
      <c r="F20" s="57"/>
      <c r="G20" s="57"/>
      <c r="H20" s="57"/>
      <c r="I20" s="25">
        <f>I21+I23</f>
        <v>0</v>
      </c>
    </row>
    <row r="21" spans="1:9" x14ac:dyDescent="0.2">
      <c r="A21" s="82" t="s">
        <v>80</v>
      </c>
      <c r="B21" s="83"/>
      <c r="C21" s="83"/>
      <c r="D21" s="83"/>
      <c r="E21" s="83"/>
      <c r="F21" s="83"/>
      <c r="G21" s="83"/>
      <c r="H21" s="84"/>
      <c r="I21" s="28">
        <v>0</v>
      </c>
    </row>
    <row r="22" spans="1:9" x14ac:dyDescent="0.2">
      <c r="A22" s="80" t="s">
        <v>81</v>
      </c>
      <c r="B22" s="85"/>
      <c r="C22" s="85"/>
      <c r="D22" s="85"/>
      <c r="E22" s="85"/>
      <c r="F22" s="85"/>
      <c r="G22" s="85"/>
      <c r="H22" s="85"/>
      <c r="I22" s="27"/>
    </row>
    <row r="23" spans="1:9" x14ac:dyDescent="0.2">
      <c r="A23" s="94" t="s">
        <v>82</v>
      </c>
      <c r="B23" s="62"/>
      <c r="C23" s="62"/>
      <c r="D23" s="62"/>
      <c r="E23" s="62"/>
      <c r="F23" s="62"/>
      <c r="G23" s="62"/>
      <c r="H23" s="62"/>
      <c r="I23" s="24">
        <v>0</v>
      </c>
    </row>
    <row r="24" spans="1:9" x14ac:dyDescent="0.2">
      <c r="A24" s="63"/>
      <c r="B24" s="57"/>
      <c r="C24" s="57"/>
      <c r="D24" s="57"/>
      <c r="E24" s="57"/>
      <c r="F24" s="57"/>
      <c r="G24" s="57"/>
      <c r="H24" s="57"/>
      <c r="I24" s="24"/>
    </row>
    <row r="25" spans="1:9" x14ac:dyDescent="0.2">
      <c r="A25" s="68" t="s">
        <v>83</v>
      </c>
      <c r="B25" s="57"/>
      <c r="C25" s="57"/>
      <c r="D25" s="57"/>
      <c r="E25" s="57"/>
      <c r="F25" s="57"/>
      <c r="G25" s="57"/>
      <c r="H25" s="57"/>
      <c r="I25" s="9">
        <v>10.803000000000001</v>
      </c>
    </row>
    <row r="26" spans="1:9" x14ac:dyDescent="0.2">
      <c r="A26" s="63"/>
      <c r="B26" s="57"/>
      <c r="C26" s="57"/>
      <c r="D26" s="57"/>
      <c r="E26" s="57"/>
      <c r="F26" s="57"/>
      <c r="G26" s="57"/>
      <c r="H26" s="57"/>
      <c r="I26" s="9"/>
    </row>
    <row r="27" spans="1:9" x14ac:dyDescent="0.2">
      <c r="A27" s="68" t="s">
        <v>84</v>
      </c>
      <c r="B27" s="69"/>
      <c r="C27" s="69"/>
      <c r="D27" s="69"/>
      <c r="E27" s="69"/>
      <c r="F27" s="69"/>
      <c r="G27" s="69"/>
      <c r="H27" s="69"/>
      <c r="I27" s="9"/>
    </row>
    <row r="28" spans="1:9" x14ac:dyDescent="0.2">
      <c r="A28" s="63"/>
      <c r="B28" s="57"/>
      <c r="C28" s="57"/>
      <c r="D28" s="57"/>
      <c r="E28" s="57"/>
      <c r="F28" s="57"/>
      <c r="G28" s="57"/>
      <c r="H28" s="57"/>
      <c r="I28" s="9"/>
    </row>
    <row r="29" spans="1:9" x14ac:dyDescent="0.2">
      <c r="A29" s="68" t="s">
        <v>85</v>
      </c>
      <c r="B29" s="69"/>
      <c r="C29" s="69"/>
      <c r="D29" s="69"/>
      <c r="E29" s="69"/>
      <c r="F29" s="69"/>
      <c r="G29" s="69"/>
      <c r="H29" s="69"/>
      <c r="I29" s="9"/>
    </row>
    <row r="30" spans="1:9" x14ac:dyDescent="0.2">
      <c r="A30" s="63"/>
      <c r="B30" s="57"/>
      <c r="C30" s="57"/>
      <c r="D30" s="57"/>
      <c r="E30" s="57"/>
      <c r="F30" s="57"/>
      <c r="G30" s="57"/>
      <c r="H30" s="57"/>
      <c r="I30" s="9"/>
    </row>
    <row r="31" spans="1:9" x14ac:dyDescent="0.2">
      <c r="A31" s="68" t="s">
        <v>86</v>
      </c>
      <c r="B31" s="69"/>
      <c r="C31" s="69"/>
      <c r="D31" s="69"/>
      <c r="E31" s="69"/>
      <c r="F31" s="69"/>
      <c r="G31" s="69"/>
      <c r="H31" s="69"/>
      <c r="I31" s="9">
        <f>I11+I15+I20+I25+I27+I29</f>
        <v>49.709000000000003</v>
      </c>
    </row>
    <row r="32" spans="1:9" x14ac:dyDescent="0.2">
      <c r="A32" s="63"/>
      <c r="B32" s="57"/>
      <c r="C32" s="57"/>
      <c r="D32" s="57"/>
      <c r="E32" s="57"/>
      <c r="F32" s="57"/>
      <c r="G32" s="57"/>
      <c r="H32" s="57"/>
      <c r="I32" s="9"/>
    </row>
    <row r="33" spans="1:9" x14ac:dyDescent="0.2">
      <c r="A33" s="68" t="s">
        <v>87</v>
      </c>
      <c r="B33" s="69"/>
      <c r="C33" s="69"/>
      <c r="D33" s="69"/>
      <c r="E33" s="69"/>
      <c r="F33" s="69"/>
      <c r="G33" s="69"/>
      <c r="H33" s="69"/>
      <c r="I33" s="9">
        <v>39657.275999999998</v>
      </c>
    </row>
    <row r="34" spans="1:9" x14ac:dyDescent="0.2">
      <c r="A34" s="63"/>
      <c r="B34" s="57"/>
      <c r="C34" s="57"/>
      <c r="D34" s="57"/>
      <c r="E34" s="57"/>
      <c r="F34" s="57"/>
      <c r="G34" s="57"/>
      <c r="H34" s="57"/>
      <c r="I34" s="9"/>
    </row>
    <row r="35" spans="1:9" x14ac:dyDescent="0.2">
      <c r="A35" s="82" t="s">
        <v>88</v>
      </c>
      <c r="B35" s="83"/>
      <c r="C35" s="83"/>
      <c r="D35" s="83"/>
      <c r="E35" s="83"/>
      <c r="F35" s="83"/>
      <c r="G35" s="83"/>
      <c r="H35" s="83"/>
      <c r="I35" s="25">
        <v>44385.218999999997</v>
      </c>
    </row>
    <row r="36" spans="1:9" x14ac:dyDescent="0.2">
      <c r="A36" s="81" t="s">
        <v>89</v>
      </c>
      <c r="B36" s="85"/>
      <c r="C36" s="85"/>
      <c r="D36" s="85"/>
      <c r="E36" s="85"/>
      <c r="F36" s="85"/>
      <c r="G36" s="85"/>
      <c r="H36" s="85"/>
      <c r="I36" s="26"/>
    </row>
    <row r="37" spans="1:9" x14ac:dyDescent="0.2">
      <c r="A37" s="86" t="s">
        <v>90</v>
      </c>
      <c r="B37" s="87"/>
      <c r="C37" s="87"/>
      <c r="D37" s="87"/>
      <c r="E37" s="87"/>
      <c r="F37" s="87"/>
      <c r="G37" s="87"/>
      <c r="H37" s="88"/>
      <c r="I37" s="25">
        <v>34929.332999999999</v>
      </c>
    </row>
    <row r="38" spans="1:9" x14ac:dyDescent="0.2">
      <c r="A38" s="81" t="s">
        <v>91</v>
      </c>
      <c r="B38" s="85"/>
      <c r="C38" s="85"/>
      <c r="D38" s="85"/>
      <c r="E38" s="85"/>
      <c r="F38" s="85"/>
      <c r="G38" s="85"/>
      <c r="H38" s="89"/>
      <c r="I38" s="26"/>
    </row>
    <row r="39" spans="1:9" x14ac:dyDescent="0.2">
      <c r="A39" s="72" t="s">
        <v>92</v>
      </c>
      <c r="B39" s="90"/>
      <c r="C39" s="90"/>
      <c r="D39" s="90"/>
      <c r="E39" s="90"/>
      <c r="F39" s="90"/>
      <c r="G39" s="90"/>
      <c r="H39" s="90"/>
      <c r="I39" s="29">
        <f>I31/I33</f>
        <v>1.2534648118544503E-3</v>
      </c>
    </row>
    <row r="40" spans="1:9" x14ac:dyDescent="0.2">
      <c r="A40" s="61" t="s">
        <v>93</v>
      </c>
      <c r="B40" s="91"/>
      <c r="C40" s="91"/>
      <c r="D40" s="91"/>
      <c r="E40" s="91"/>
      <c r="F40" s="91"/>
      <c r="G40" s="91"/>
      <c r="H40" s="91"/>
      <c r="I40" s="26"/>
    </row>
    <row r="41" spans="1:9" x14ac:dyDescent="0.2">
      <c r="A41" s="58"/>
      <c r="B41" s="59"/>
      <c r="C41" s="59"/>
      <c r="D41" s="59"/>
      <c r="E41" s="59"/>
      <c r="F41" s="59"/>
      <c r="G41" s="59"/>
      <c r="H41" s="60"/>
      <c r="I41" s="26"/>
    </row>
    <row r="42" spans="1:9" ht="15" x14ac:dyDescent="0.25">
      <c r="A42" s="92" t="s">
        <v>94</v>
      </c>
      <c r="B42" s="93"/>
      <c r="C42" s="93"/>
      <c r="D42" s="93"/>
      <c r="E42" s="93"/>
      <c r="F42" s="93"/>
      <c r="G42" s="93"/>
      <c r="H42" s="93"/>
      <c r="I42" s="26"/>
    </row>
    <row r="43" spans="1:9" x14ac:dyDescent="0.2">
      <c r="A43" s="68" t="s">
        <v>95</v>
      </c>
      <c r="B43" s="69"/>
      <c r="C43" s="69"/>
      <c r="D43" s="69"/>
      <c r="E43" s="69"/>
      <c r="F43" s="69"/>
      <c r="G43" s="69"/>
      <c r="H43" s="69"/>
      <c r="I43" s="26">
        <v>0</v>
      </c>
    </row>
    <row r="44" spans="1:9" x14ac:dyDescent="0.2">
      <c r="A44" s="68" t="s">
        <v>96</v>
      </c>
      <c r="B44" s="69"/>
      <c r="C44" s="69"/>
      <c r="D44" s="69"/>
      <c r="E44" s="69"/>
      <c r="F44" s="69"/>
      <c r="G44" s="69"/>
      <c r="H44" s="69"/>
      <c r="I44" s="26">
        <f>I45+I46+I47+I48+I49+I51+I53+I55+I57</f>
        <v>19.325000000000003</v>
      </c>
    </row>
    <row r="45" spans="1:9" x14ac:dyDescent="0.2">
      <c r="A45" s="63" t="s">
        <v>9</v>
      </c>
      <c r="B45" s="57"/>
      <c r="C45" s="57"/>
      <c r="D45" s="57"/>
      <c r="E45" s="57"/>
      <c r="F45" s="57"/>
      <c r="G45" s="57"/>
      <c r="H45" s="57"/>
      <c r="I45" s="27"/>
    </row>
    <row r="46" spans="1:9" x14ac:dyDescent="0.2">
      <c r="A46" s="63" t="s">
        <v>10</v>
      </c>
      <c r="B46" s="57"/>
      <c r="C46" s="57"/>
      <c r="D46" s="57"/>
      <c r="E46" s="57"/>
      <c r="F46" s="57"/>
      <c r="G46" s="57"/>
      <c r="H46" s="57"/>
      <c r="I46" s="24">
        <v>13.486000000000001</v>
      </c>
    </row>
    <row r="47" spans="1:9" x14ac:dyDescent="0.2">
      <c r="A47" s="63" t="s">
        <v>11</v>
      </c>
      <c r="B47" s="57"/>
      <c r="C47" s="57"/>
      <c r="D47" s="57"/>
      <c r="E47" s="57"/>
      <c r="F47" s="57"/>
      <c r="G47" s="57"/>
      <c r="H47" s="57"/>
      <c r="I47" s="4"/>
    </row>
    <row r="48" spans="1:9" x14ac:dyDescent="0.2">
      <c r="A48" s="63" t="s">
        <v>12</v>
      </c>
      <c r="B48" s="57"/>
      <c r="C48" s="57"/>
      <c r="D48" s="57"/>
      <c r="E48" s="57"/>
      <c r="F48" s="57"/>
      <c r="G48" s="57"/>
      <c r="H48" s="57"/>
      <c r="I48" s="4"/>
    </row>
    <row r="49" spans="1:9" x14ac:dyDescent="0.2">
      <c r="A49" s="82" t="s">
        <v>97</v>
      </c>
      <c r="B49" s="83"/>
      <c r="C49" s="83"/>
      <c r="D49" s="83"/>
      <c r="E49" s="83"/>
      <c r="F49" s="83"/>
      <c r="G49" s="83"/>
      <c r="H49" s="84"/>
      <c r="I49" s="14">
        <v>2.7829999999999999</v>
      </c>
    </row>
    <row r="50" spans="1:9" x14ac:dyDescent="0.2">
      <c r="A50" s="80" t="s">
        <v>98</v>
      </c>
      <c r="B50" s="81"/>
      <c r="C50" s="81"/>
      <c r="D50" s="81"/>
      <c r="E50" s="81"/>
      <c r="F50" s="81"/>
      <c r="G50" s="81"/>
      <c r="H50" s="81"/>
      <c r="I50" s="15"/>
    </row>
    <row r="51" spans="1:9" x14ac:dyDescent="0.2">
      <c r="A51" s="82" t="s">
        <v>99</v>
      </c>
      <c r="B51" s="83"/>
      <c r="C51" s="83"/>
      <c r="D51" s="83"/>
      <c r="E51" s="83"/>
      <c r="F51" s="83"/>
      <c r="G51" s="83"/>
      <c r="H51" s="84"/>
      <c r="I51" s="14">
        <v>3.056</v>
      </c>
    </row>
    <row r="52" spans="1:9" x14ac:dyDescent="0.2">
      <c r="A52" s="80" t="s">
        <v>100</v>
      </c>
      <c r="B52" s="81"/>
      <c r="C52" s="81"/>
      <c r="D52" s="81"/>
      <c r="E52" s="81"/>
      <c r="F52" s="81"/>
      <c r="G52" s="81"/>
      <c r="H52" s="81"/>
      <c r="I52" s="15"/>
    </row>
    <row r="53" spans="1:9" x14ac:dyDescent="0.2">
      <c r="A53" s="82" t="s">
        <v>101</v>
      </c>
      <c r="B53" s="83"/>
      <c r="C53" s="83"/>
      <c r="D53" s="83"/>
      <c r="E53" s="83"/>
      <c r="F53" s="83"/>
      <c r="G53" s="83"/>
      <c r="H53" s="84"/>
      <c r="I53" s="16"/>
    </row>
    <row r="54" spans="1:9" x14ac:dyDescent="0.2">
      <c r="A54" s="80" t="s">
        <v>102</v>
      </c>
      <c r="B54" s="81"/>
      <c r="C54" s="81"/>
      <c r="D54" s="81"/>
      <c r="E54" s="81"/>
      <c r="F54" s="81"/>
      <c r="G54" s="81"/>
      <c r="H54" s="81"/>
      <c r="I54" s="14"/>
    </row>
    <row r="55" spans="1:9" x14ac:dyDescent="0.2">
      <c r="A55" s="82" t="s">
        <v>103</v>
      </c>
      <c r="B55" s="83"/>
      <c r="C55" s="83"/>
      <c r="D55" s="83"/>
      <c r="E55" s="83"/>
      <c r="F55" s="83"/>
      <c r="G55" s="83"/>
      <c r="H55" s="84"/>
      <c r="I55" s="16"/>
    </row>
    <row r="56" spans="1:9" x14ac:dyDescent="0.2">
      <c r="A56" s="80" t="s">
        <v>102</v>
      </c>
      <c r="B56" s="81"/>
      <c r="C56" s="81"/>
      <c r="D56" s="81"/>
      <c r="E56" s="81"/>
      <c r="F56" s="81"/>
      <c r="G56" s="81"/>
      <c r="H56" s="81"/>
      <c r="I56" s="15"/>
    </row>
    <row r="57" spans="1:9" x14ac:dyDescent="0.2">
      <c r="A57" s="63" t="s">
        <v>104</v>
      </c>
      <c r="B57" s="57"/>
      <c r="C57" s="57"/>
      <c r="D57" s="57"/>
      <c r="E57" s="57"/>
      <c r="F57" s="57"/>
      <c r="G57" s="57"/>
      <c r="H57" s="57"/>
      <c r="I57" s="10">
        <v>0</v>
      </c>
    </row>
    <row r="58" spans="1:9" x14ac:dyDescent="0.2">
      <c r="A58" s="74"/>
      <c r="B58" s="75"/>
      <c r="C58" s="75"/>
      <c r="D58" s="75"/>
      <c r="E58" s="75"/>
      <c r="F58" s="75"/>
      <c r="G58" s="75"/>
      <c r="H58" s="76"/>
      <c r="I58" s="10"/>
    </row>
    <row r="59" spans="1:9" x14ac:dyDescent="0.2">
      <c r="A59" s="72" t="s">
        <v>105</v>
      </c>
      <c r="B59" s="77"/>
      <c r="C59" s="77"/>
      <c r="D59" s="77"/>
      <c r="E59" s="77"/>
      <c r="F59" s="77"/>
      <c r="G59" s="77"/>
      <c r="H59" s="77"/>
      <c r="I59" s="13">
        <f>I44/I37</f>
        <v>5.5325992053727462E-4</v>
      </c>
    </row>
    <row r="60" spans="1:9" x14ac:dyDescent="0.2">
      <c r="A60" s="71" t="s">
        <v>106</v>
      </c>
      <c r="B60" s="72"/>
      <c r="C60" s="72"/>
      <c r="D60" s="72"/>
      <c r="E60" s="72"/>
      <c r="F60" s="72"/>
      <c r="G60" s="72"/>
      <c r="H60" s="72"/>
      <c r="I60" s="11"/>
    </row>
    <row r="61" spans="1:9" x14ac:dyDescent="0.2">
      <c r="A61" s="78" t="s">
        <v>107</v>
      </c>
      <c r="B61" s="79"/>
      <c r="C61" s="79"/>
      <c r="D61" s="79"/>
      <c r="E61" s="79"/>
      <c r="F61" s="79"/>
      <c r="G61" s="79"/>
      <c r="H61" s="79"/>
      <c r="I61" s="17">
        <v>2.5000000000000001E-4</v>
      </c>
    </row>
    <row r="62" spans="1:9" x14ac:dyDescent="0.2">
      <c r="A62" s="71" t="s">
        <v>108</v>
      </c>
      <c r="B62" s="72"/>
      <c r="C62" s="72"/>
      <c r="D62" s="72"/>
      <c r="E62" s="72"/>
      <c r="F62" s="72"/>
      <c r="G62" s="72"/>
      <c r="H62" s="72"/>
      <c r="I62" s="12"/>
    </row>
    <row r="63" spans="1:9" x14ac:dyDescent="0.2">
      <c r="A63" s="64" t="s">
        <v>109</v>
      </c>
      <c r="B63" s="65"/>
      <c r="C63" s="65"/>
      <c r="D63" s="65"/>
      <c r="E63" s="65"/>
      <c r="F63" s="65"/>
      <c r="G63" s="65"/>
      <c r="H63" s="66"/>
      <c r="I63" s="17">
        <f>I61-I59</f>
        <v>-3.0325992053727461E-4</v>
      </c>
    </row>
    <row r="64" spans="1:9" x14ac:dyDescent="0.2">
      <c r="A64" s="67" t="s">
        <v>110</v>
      </c>
      <c r="B64" s="73"/>
      <c r="C64" s="73"/>
      <c r="D64" s="73"/>
      <c r="E64" s="73"/>
      <c r="F64" s="73"/>
      <c r="G64" s="73"/>
      <c r="H64" s="73"/>
      <c r="I64" s="18"/>
    </row>
    <row r="65" spans="1:9" x14ac:dyDescent="0.2">
      <c r="A65" s="58"/>
      <c r="B65" s="59"/>
      <c r="C65" s="59"/>
      <c r="D65" s="59"/>
      <c r="E65" s="59"/>
      <c r="F65" s="59"/>
      <c r="G65" s="59"/>
      <c r="H65" s="60"/>
      <c r="I65" s="18"/>
    </row>
    <row r="66" spans="1:9" x14ac:dyDescent="0.2">
      <c r="A66" s="61" t="s">
        <v>111</v>
      </c>
      <c r="B66" s="62"/>
      <c r="C66" s="62"/>
      <c r="D66" s="62"/>
      <c r="E66" s="62"/>
      <c r="F66" s="62"/>
      <c r="G66" s="62"/>
      <c r="H66" s="62"/>
      <c r="I66" s="19">
        <v>0</v>
      </c>
    </row>
    <row r="67" spans="1:9" x14ac:dyDescent="0.2">
      <c r="A67" s="64" t="s">
        <v>112</v>
      </c>
      <c r="B67" s="65"/>
      <c r="C67" s="65"/>
      <c r="D67" s="65"/>
      <c r="E67" s="65"/>
      <c r="F67" s="65"/>
      <c r="G67" s="65"/>
      <c r="H67" s="66"/>
      <c r="I67" s="13">
        <f>(I44-I66)/I37</f>
        <v>5.5325992053727462E-4</v>
      </c>
    </row>
    <row r="68" spans="1:9" x14ac:dyDescent="0.2">
      <c r="A68" s="67" t="s">
        <v>113</v>
      </c>
      <c r="B68" s="67"/>
      <c r="C68" s="67"/>
      <c r="D68" s="67"/>
      <c r="E68" s="67"/>
      <c r="F68" s="67"/>
      <c r="G68" s="67"/>
      <c r="H68" s="67"/>
      <c r="I68" s="18"/>
    </row>
    <row r="69" spans="1:9" x14ac:dyDescent="0.2">
      <c r="A69" s="58"/>
      <c r="B69" s="59"/>
      <c r="C69" s="59"/>
      <c r="D69" s="59"/>
      <c r="E69" s="59"/>
      <c r="F69" s="59"/>
      <c r="G69" s="59"/>
      <c r="H69" s="60"/>
      <c r="I69" s="10"/>
    </row>
    <row r="70" spans="1:9" x14ac:dyDescent="0.2">
      <c r="A70" s="61" t="s">
        <v>114</v>
      </c>
      <c r="B70" s="62"/>
      <c r="C70" s="62"/>
      <c r="D70" s="62"/>
      <c r="E70" s="62"/>
      <c r="F70" s="62"/>
      <c r="G70" s="62"/>
      <c r="H70" s="62"/>
      <c r="I70" s="2"/>
    </row>
    <row r="71" spans="1:9" x14ac:dyDescent="0.2">
      <c r="A71" s="56" t="s">
        <v>115</v>
      </c>
      <c r="B71" s="57"/>
      <c r="C71" s="57"/>
      <c r="D71" s="57"/>
      <c r="E71" s="57"/>
      <c r="F71" s="57"/>
      <c r="G71" s="57"/>
      <c r="H71" s="57"/>
      <c r="I71" s="2">
        <f>I31+I44-I66</f>
        <v>69.034000000000006</v>
      </c>
    </row>
    <row r="72" spans="1:9" x14ac:dyDescent="0.2">
      <c r="A72" s="56" t="s">
        <v>116</v>
      </c>
      <c r="B72" s="57"/>
      <c r="C72" s="57"/>
      <c r="D72" s="57"/>
      <c r="E72" s="57"/>
      <c r="F72" s="57"/>
      <c r="G72" s="57"/>
      <c r="H72" s="57"/>
      <c r="I72" s="20">
        <f>I71/I33</f>
        <v>1.7407650490164784E-3</v>
      </c>
    </row>
    <row r="73" spans="1:9" x14ac:dyDescent="0.2">
      <c r="A73" s="63"/>
      <c r="B73" s="57"/>
      <c r="C73" s="57"/>
      <c r="D73" s="57"/>
      <c r="E73" s="57"/>
      <c r="F73" s="57"/>
      <c r="G73" s="57"/>
      <c r="H73" s="57"/>
      <c r="I73" s="2"/>
    </row>
    <row r="74" spans="1:9" x14ac:dyDescent="0.2">
      <c r="A74" s="68" t="s">
        <v>117</v>
      </c>
      <c r="B74" s="69"/>
      <c r="C74" s="69"/>
      <c r="D74" s="69"/>
      <c r="E74" s="69"/>
      <c r="F74" s="69"/>
      <c r="G74" s="69"/>
      <c r="H74" s="69"/>
      <c r="I74" s="21"/>
    </row>
    <row r="75" spans="1:9" x14ac:dyDescent="0.2">
      <c r="A75" s="56" t="s">
        <v>118</v>
      </c>
      <c r="B75" s="57"/>
      <c r="C75" s="57"/>
      <c r="D75" s="57"/>
      <c r="E75" s="57"/>
      <c r="F75" s="57"/>
      <c r="G75" s="57"/>
      <c r="H75" s="70"/>
      <c r="I75" s="22">
        <v>2.5000000000000001E-3</v>
      </c>
    </row>
    <row r="76" spans="1:9" x14ac:dyDescent="0.2">
      <c r="A76" s="56" t="s">
        <v>119</v>
      </c>
      <c r="B76" s="57"/>
      <c r="C76" s="57"/>
      <c r="D76" s="57"/>
      <c r="E76" s="57"/>
      <c r="F76" s="57"/>
      <c r="G76" s="57"/>
      <c r="H76" s="57"/>
      <c r="I76" s="23"/>
    </row>
    <row r="77" spans="1:9" x14ac:dyDescent="0.2">
      <c r="A77" s="56" t="s">
        <v>120</v>
      </c>
      <c r="B77" s="57"/>
      <c r="C77" s="57"/>
      <c r="D77" s="57"/>
      <c r="E77" s="57"/>
      <c r="F77" s="57"/>
      <c r="G77" s="57"/>
      <c r="H77" s="57"/>
      <c r="I77" s="20">
        <f>I39+I75</f>
        <v>3.7534648118544506E-3</v>
      </c>
    </row>
  </sheetData>
  <mergeCells count="77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42:H42"/>
    <mergeCell ref="A43:H43"/>
    <mergeCell ref="A44:H44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  <mergeCell ref="A45:H45"/>
    <mergeCell ref="A46:H46"/>
    <mergeCell ref="A54:H54"/>
    <mergeCell ref="A55:H55"/>
    <mergeCell ref="A56:H56"/>
    <mergeCell ref="A52:H52"/>
    <mergeCell ref="A53:H53"/>
    <mergeCell ref="A47:H47"/>
    <mergeCell ref="A48:H48"/>
    <mergeCell ref="A49:H49"/>
    <mergeCell ref="A50:H50"/>
    <mergeCell ref="A51:H51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74:H74"/>
    <mergeCell ref="A75:H75"/>
    <mergeCell ref="A76:H76"/>
    <mergeCell ref="A77:H77"/>
    <mergeCell ref="A69:H69"/>
    <mergeCell ref="A70:H70"/>
    <mergeCell ref="A71:H71"/>
    <mergeCell ref="A72:H72"/>
    <mergeCell ref="A73:H73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</vt:lpstr>
      <vt:lpstr>נספח 2</vt:lpstr>
      <vt:lpstr>נספח 3</vt:lpstr>
      <vt:lpstr>372</vt:lpstr>
      <vt:lpstr>13188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פרידמן אמיר</cp:lastModifiedBy>
  <dcterms:created xsi:type="dcterms:W3CDTF">2024-02-05T08:09:00Z</dcterms:created>
  <dcterms:modified xsi:type="dcterms:W3CDTF">2024-06-25T09:19:05Z</dcterms:modified>
</cp:coreProperties>
</file>